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llanıcı02\Desktop\"/>
    </mc:Choice>
  </mc:AlternateContent>
  <bookViews>
    <workbookView xWindow="0" yWindow="0" windowWidth="19200" windowHeight="11520"/>
  </bookViews>
  <sheets>
    <sheet name="31032016" sheetId="5" r:id="rId1"/>
    <sheet name="Sayfa1" sheetId="6" r:id="rId2"/>
  </sheets>
  <definedNames>
    <definedName name="_xlnm.Print_Area" localSheetId="0">'31032016'!$B$2:$J$44</definedName>
  </definedNames>
  <calcPr calcId="162913"/>
</workbook>
</file>

<file path=xl/calcChain.xml><?xml version="1.0" encoding="utf-8"?>
<calcChain xmlns="http://schemas.openxmlformats.org/spreadsheetml/2006/main">
  <c r="J43" i="5" l="1"/>
  <c r="I43" i="5"/>
  <c r="J38" i="5"/>
  <c r="J34" i="5"/>
  <c r="J11" i="5" l="1"/>
  <c r="J9" i="5"/>
  <c r="J7" i="5"/>
  <c r="J6" i="5"/>
  <c r="I11" i="5"/>
  <c r="G43" i="5" l="1"/>
  <c r="G38" i="5"/>
  <c r="G34" i="5"/>
  <c r="H43" i="5"/>
  <c r="G11" i="5"/>
  <c r="G9" i="5"/>
  <c r="G8" i="5"/>
  <c r="G7" i="5"/>
  <c r="G6" i="5"/>
  <c r="H11" i="5"/>
  <c r="E43" i="5" l="1"/>
  <c r="E38" i="5"/>
  <c r="E34" i="5"/>
  <c r="F43" i="5"/>
  <c r="F11" i="5"/>
  <c r="D11" i="5"/>
  <c r="E11" i="5"/>
  <c r="E9" i="5"/>
  <c r="E8" i="5"/>
  <c r="E7" i="5"/>
  <c r="E6" i="5"/>
  <c r="D9" i="5" l="1"/>
  <c r="D43" i="5" l="1"/>
</calcChain>
</file>

<file path=xl/sharedStrings.xml><?xml version="1.0" encoding="utf-8"?>
<sst xmlns="http://schemas.openxmlformats.org/spreadsheetml/2006/main" count="73" uniqueCount="37">
  <si>
    <t xml:space="preserve"> </t>
  </si>
  <si>
    <t>Ortaklığın Aracılık Hizmetleri İçin Ödediği Komisyonlar</t>
  </si>
  <si>
    <t>Dönem</t>
  </si>
  <si>
    <t>Hisse Senedi İşlemleri İçin Ödenen Komisyon Tutarı (TL)</t>
  </si>
  <si>
    <t>Kamu Borçlanma Senedi İşlemleri İçin Ödenen Komisyon Tutarı (TL)</t>
  </si>
  <si>
    <t>Diğer İşlemler İçin Ödenen Komisyon Tutarı (TL)</t>
  </si>
  <si>
    <t>Ödenen Toplam Komisyon Tutarı (TL)</t>
  </si>
  <si>
    <t>Ortalama Net Aktif Değer (TL)</t>
  </si>
  <si>
    <t>Toplam Komisyon Tutarının Ortalama Net Aktif Değere Oranı (%)</t>
  </si>
  <si>
    <t>Komisyon Oranları (%)</t>
  </si>
  <si>
    <t/>
  </si>
  <si>
    <t>ARACI KURULUŞUN UNVANI :  İŞ YATIRIM MENKUL DEĞERLER A.Ş.</t>
  </si>
  <si>
    <t>Hisse Senedi</t>
  </si>
  <si>
    <t>Kamu Borçlanma Senetleri</t>
  </si>
  <si>
    <t>Özel Sektör Borçlanma Senetleri</t>
  </si>
  <si>
    <t>BPP (günlük)</t>
  </si>
  <si>
    <t>Ters Repo (O/N)</t>
  </si>
  <si>
    <t>Ters Repo (vadeli)</t>
  </si>
  <si>
    <t>VOB - Endeks Sözleşmesi</t>
  </si>
  <si>
    <t>Yabancı Menkul Kıymet</t>
  </si>
  <si>
    <t xml:space="preserve">Ortaklığın Dışarıdan Sağlanan Hizmetler ve Personel İçin Ödediği Komisyon ve Ücretler </t>
  </si>
  <si>
    <t>Portföy Yönetimi Hizmeti Alınan Kuruluşun Unvanı</t>
  </si>
  <si>
    <t xml:space="preserve"> İş Yatırım Menkul Değerler A.Ş.</t>
  </si>
  <si>
    <t>Ödenen Tutar (TL)</t>
  </si>
  <si>
    <t>Yatırım Danışmanlığı Hizmeti Alınan Kuruluşun Unvanı</t>
  </si>
  <si>
    <t>Muhasebe, Operasyon ve Risk Yönetim Sistemleri Gibi Hizmetlerin Alındığı Kuruluşun Unvanı</t>
  </si>
  <si>
    <t>İç Kontrolden Sorumlu Personel Tedarik Edilen Kuruluşun Unvanı</t>
  </si>
  <si>
    <t xml:space="preserve">Ortaklığa Dışarıdan Sağlanan Hizmetler ve Personel İçin Ödenen Toplam Komisyon ve </t>
  </si>
  <si>
    <t>Ücretlerin Ortalama Net Aktif Değere Oranı (%)</t>
  </si>
  <si>
    <t xml:space="preserve"> İş Portföy Yönetimi A.Ş.</t>
  </si>
  <si>
    <t>Ocak-Mart 2016</t>
  </si>
  <si>
    <t>Nisan-Haziran 2016</t>
  </si>
  <si>
    <t>Ocak-Haziran 2016</t>
  </si>
  <si>
    <t>Temmuz-Eylül 2016</t>
  </si>
  <si>
    <t>Ocak-Eylül 2016</t>
  </si>
  <si>
    <t>Ekim-Aralık 2016</t>
  </si>
  <si>
    <t>Ocak-Aralık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</si>
</sst>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9" x14ac:knownFonts="1">
    <font>
      <sz val="11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1"/>
      <name val="Times New Roman"/>
      <family val="1"/>
      <charset val="162"/>
    </font>
    <font>
      <sz val="11"/>
      <name val="Times New Roman"/>
      <family val="1"/>
      <charset val="162"/>
    </font>
    <font>
      <sz val="11"/>
      <color theme="1"/>
      <name val="Tahoma"/>
      <family val="2"/>
      <charset val="162"/>
    </font>
    <font>
      <b/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2" fillId="0" borderId="2" xfId="0" applyFont="1" applyBorder="1"/>
    <xf numFmtId="0" fontId="3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2" fillId="0" borderId="0" xfId="0" applyFont="1" applyBorder="1"/>
    <xf numFmtId="0" fontId="4" fillId="0" borderId="0" xfId="0" applyFont="1" applyAlignment="1">
      <alignment wrapText="1"/>
    </xf>
    <xf numFmtId="3" fontId="2" fillId="0" borderId="0" xfId="0" applyNumberFormat="1" applyFont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Alignment="1">
      <alignment horizontal="left"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/>
    <xf numFmtId="0" fontId="2" fillId="0" borderId="3" xfId="0" applyFont="1" applyBorder="1" applyAlignment="1">
      <alignment horizontal="right"/>
    </xf>
    <xf numFmtId="3" fontId="2" fillId="0" borderId="14" xfId="0" applyNumberFormat="1" applyFont="1" applyBorder="1" applyAlignment="1">
      <alignment horizontal="right"/>
    </xf>
    <xf numFmtId="0" fontId="2" fillId="0" borderId="10" xfId="0" applyFont="1" applyBorder="1" applyAlignment="1">
      <alignment horizontal="left"/>
    </xf>
    <xf numFmtId="0" fontId="2" fillId="0" borderId="15" xfId="0" applyFont="1" applyBorder="1"/>
    <xf numFmtId="0" fontId="2" fillId="0" borderId="12" xfId="0" applyFont="1" applyBorder="1"/>
    <xf numFmtId="0" fontId="2" fillId="0" borderId="16" xfId="0" applyFont="1" applyBorder="1"/>
    <xf numFmtId="0" fontId="2" fillId="0" borderId="17" xfId="0" applyFont="1" applyBorder="1"/>
    <xf numFmtId="164" fontId="2" fillId="0" borderId="14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0" fontId="0" fillId="0" borderId="0" xfId="0" applyAlignment="1">
      <alignment vertical="center"/>
    </xf>
    <xf numFmtId="10" fontId="1" fillId="0" borderId="0" xfId="0" applyNumberFormat="1" applyFont="1"/>
    <xf numFmtId="0" fontId="5" fillId="0" borderId="6" xfId="0" applyFont="1" applyBorder="1" applyAlignment="1">
      <alignment wrapText="1"/>
    </xf>
    <xf numFmtId="164" fontId="2" fillId="0" borderId="12" xfId="0" applyNumberFormat="1" applyFont="1" applyBorder="1" applyAlignment="1">
      <alignment horizontal="right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7"/>
  <sheetViews>
    <sheetView tabSelected="1" workbookViewId="0">
      <selection activeCell="D19" sqref="D19"/>
    </sheetView>
  </sheetViews>
  <sheetFormatPr defaultRowHeight="15.75" x14ac:dyDescent="0.25"/>
  <cols>
    <col min="1" max="1" width="5.42578125" style="1" customWidth="1"/>
    <col min="2" max="2" width="40.85546875" style="1" customWidth="1"/>
    <col min="3" max="3" width="40" style="1" customWidth="1"/>
    <col min="4" max="6" width="32.28515625" style="1" customWidth="1"/>
    <col min="7" max="7" width="39.5703125" style="1" bestFit="1" customWidth="1"/>
    <col min="8" max="10" width="32.28515625" style="1" customWidth="1"/>
    <col min="11" max="11" width="9.140625" style="1"/>
    <col min="12" max="12" width="11" style="1" bestFit="1" customWidth="1"/>
    <col min="13" max="14" width="9.140625" style="1"/>
    <col min="15" max="15" width="12" style="1" bestFit="1" customWidth="1"/>
    <col min="16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30</v>
      </c>
      <c r="E5" s="9" t="s">
        <v>31</v>
      </c>
      <c r="F5" s="9" t="s">
        <v>32</v>
      </c>
      <c r="G5" s="9" t="s">
        <v>33</v>
      </c>
      <c r="H5" s="9" t="s">
        <v>34</v>
      </c>
      <c r="I5" s="9" t="s">
        <v>35</v>
      </c>
      <c r="J5" s="9" t="s">
        <v>36</v>
      </c>
    </row>
    <row r="6" spans="1:10" s="2" customFormat="1" ht="15" x14ac:dyDescent="0.25">
      <c r="B6" s="8" t="s">
        <v>3</v>
      </c>
      <c r="C6" s="6"/>
      <c r="D6" s="10">
        <v>412696</v>
      </c>
      <c r="E6" s="10">
        <f>+F6-D6</f>
        <v>294047</v>
      </c>
      <c r="F6" s="10">
        <v>706743</v>
      </c>
      <c r="G6" s="10">
        <f>+H6-F6</f>
        <v>87539.530000000028</v>
      </c>
      <c r="H6" s="10">
        <v>794282.53</v>
      </c>
      <c r="I6" s="10">
        <v>269918</v>
      </c>
      <c r="J6" s="10">
        <f>+H6+I6</f>
        <v>1064200.53</v>
      </c>
    </row>
    <row r="7" spans="1:10" s="2" customFormat="1" ht="15" x14ac:dyDescent="0.25">
      <c r="B7" s="8" t="s">
        <v>4</v>
      </c>
      <c r="C7" s="6"/>
      <c r="D7" s="10">
        <v>2368</v>
      </c>
      <c r="E7" s="10">
        <f t="shared" ref="E7:G9" si="0">+F7-D7</f>
        <v>1127</v>
      </c>
      <c r="F7" s="10">
        <v>3495</v>
      </c>
      <c r="G7" s="10">
        <f t="shared" si="0"/>
        <v>1305.1800000000003</v>
      </c>
      <c r="H7" s="10">
        <v>4800.18</v>
      </c>
      <c r="I7" s="10">
        <v>370</v>
      </c>
      <c r="J7" s="10">
        <f t="shared" ref="J7:J9" si="1">+H7+I7</f>
        <v>5170.18</v>
      </c>
    </row>
    <row r="8" spans="1:10" s="2" customFormat="1" ht="15" x14ac:dyDescent="0.25">
      <c r="B8" s="8" t="s">
        <v>5</v>
      </c>
      <c r="C8" s="6"/>
      <c r="D8" s="10">
        <v>28945</v>
      </c>
      <c r="E8" s="10">
        <f t="shared" si="0"/>
        <v>44371</v>
      </c>
      <c r="F8" s="10">
        <v>73316</v>
      </c>
      <c r="G8" s="10">
        <f t="shared" si="0"/>
        <v>26691.72</v>
      </c>
      <c r="H8" s="10">
        <v>100007.72</v>
      </c>
      <c r="I8" s="10">
        <v>63165</v>
      </c>
      <c r="J8" s="10">
        <v>163173</v>
      </c>
    </row>
    <row r="9" spans="1:10" s="2" customFormat="1" ht="15" x14ac:dyDescent="0.25">
      <c r="B9" s="8" t="s">
        <v>6</v>
      </c>
      <c r="C9" s="6"/>
      <c r="D9" s="10">
        <f>+D6+D7+D8</f>
        <v>444009</v>
      </c>
      <c r="E9" s="10">
        <f t="shared" si="0"/>
        <v>339544</v>
      </c>
      <c r="F9" s="10">
        <v>783553</v>
      </c>
      <c r="G9" s="10">
        <f t="shared" si="0"/>
        <v>115537.43000000005</v>
      </c>
      <c r="H9" s="10">
        <v>899090.43</v>
      </c>
      <c r="I9" s="10">
        <v>333454</v>
      </c>
      <c r="J9" s="10">
        <f t="shared" si="1"/>
        <v>1232544.4300000002</v>
      </c>
    </row>
    <row r="10" spans="1:10" s="2" customFormat="1" ht="15" x14ac:dyDescent="0.25">
      <c r="B10" s="8" t="s">
        <v>7</v>
      </c>
      <c r="C10" s="6"/>
      <c r="D10" s="10">
        <v>236478473</v>
      </c>
      <c r="E10" s="10">
        <v>224104483</v>
      </c>
      <c r="F10" s="10">
        <v>230291478</v>
      </c>
      <c r="G10" s="10">
        <v>227771740.16999999</v>
      </c>
      <c r="H10" s="10">
        <v>229505753.38999999</v>
      </c>
      <c r="I10" s="10">
        <v>232612028.81</v>
      </c>
      <c r="J10" s="10">
        <v>230310167</v>
      </c>
    </row>
    <row r="11" spans="1:10" s="2" customFormat="1" ht="15" x14ac:dyDescent="0.25">
      <c r="B11" s="8" t="s">
        <v>8</v>
      </c>
      <c r="C11" s="6"/>
      <c r="D11" s="11">
        <f t="shared" ref="D11:J11" si="2">+D9/D10*100</f>
        <v>0.187758739460399</v>
      </c>
      <c r="E11" s="11">
        <f t="shared" si="2"/>
        <v>0.15151147154874184</v>
      </c>
      <c r="F11" s="11">
        <f t="shared" si="2"/>
        <v>0.34024402761443046</v>
      </c>
      <c r="G11" s="11">
        <f t="shared" si="2"/>
        <v>5.0725094304397637E-2</v>
      </c>
      <c r="H11" s="11">
        <f t="shared" si="2"/>
        <v>0.39175071505600662</v>
      </c>
      <c r="I11" s="11">
        <f t="shared" si="2"/>
        <v>0.14335200191747988</v>
      </c>
      <c r="J11" s="11">
        <f t="shared" si="2"/>
        <v>0.53516718174235023</v>
      </c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3" t="s">
        <v>11</v>
      </c>
      <c r="C17" s="44"/>
      <c r="D17" s="41" t="s">
        <v>10</v>
      </c>
      <c r="E17" s="14"/>
      <c r="J17" s="14"/>
    </row>
    <row r="18" spans="2:10" s="2" customFormat="1" ht="15" x14ac:dyDescent="0.25">
      <c r="B18" s="41"/>
      <c r="C18" s="18"/>
      <c r="D18" s="41"/>
      <c r="E18" s="14"/>
    </row>
    <row r="19" spans="2:10" s="2" customFormat="1" ht="15" x14ac:dyDescent="0.25">
      <c r="B19" s="41" t="s">
        <v>12</v>
      </c>
      <c r="C19" s="19">
        <v>7.0000000000000007E-2</v>
      </c>
      <c r="D19" s="41" t="s">
        <v>10</v>
      </c>
    </row>
    <row r="20" spans="2:10" s="2" customFormat="1" ht="15" x14ac:dyDescent="0.25">
      <c r="B20" s="41" t="s">
        <v>13</v>
      </c>
      <c r="C20" s="19">
        <v>5.0000000000000001E-3</v>
      </c>
      <c r="D20" s="41" t="s">
        <v>10</v>
      </c>
    </row>
    <row r="21" spans="2:10" s="2" customFormat="1" ht="15" x14ac:dyDescent="0.25">
      <c r="B21" s="41" t="s">
        <v>14</v>
      </c>
      <c r="C21" s="19">
        <v>5.0000000000000001E-3</v>
      </c>
      <c r="D21" s="41" t="s">
        <v>10</v>
      </c>
    </row>
    <row r="22" spans="2:10" s="2" customFormat="1" ht="15" x14ac:dyDescent="0.25">
      <c r="B22" s="41" t="s">
        <v>15</v>
      </c>
      <c r="C22" s="19">
        <v>2.9520000000000002E-3</v>
      </c>
      <c r="D22" s="41" t="s">
        <v>10</v>
      </c>
    </row>
    <row r="23" spans="2:10" s="2" customFormat="1" ht="15" x14ac:dyDescent="0.25">
      <c r="B23" s="41" t="s">
        <v>16</v>
      </c>
      <c r="C23" s="19">
        <v>1.1249999999999999E-3</v>
      </c>
      <c r="D23" s="41" t="s">
        <v>10</v>
      </c>
    </row>
    <row r="24" spans="2:10" s="2" customFormat="1" ht="15" x14ac:dyDescent="0.25">
      <c r="B24" s="41" t="s">
        <v>17</v>
      </c>
      <c r="C24" s="19">
        <v>4.4999999999999997E-3</v>
      </c>
      <c r="D24" s="41" t="s">
        <v>10</v>
      </c>
    </row>
    <row r="25" spans="2:10" s="2" customFormat="1" ht="15" x14ac:dyDescent="0.25">
      <c r="B25" s="41" t="s">
        <v>18</v>
      </c>
      <c r="C25" s="19">
        <v>0.04</v>
      </c>
      <c r="D25" s="41" t="s">
        <v>10</v>
      </c>
    </row>
    <row r="26" spans="2:10" s="2" customFormat="1" ht="15" x14ac:dyDescent="0.25">
      <c r="B26" s="20" t="s">
        <v>19</v>
      </c>
      <c r="C26" s="21"/>
      <c r="D26" s="41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25" t="s">
        <v>30</v>
      </c>
      <c r="E32" s="25" t="s">
        <v>31</v>
      </c>
      <c r="F32" s="9" t="s">
        <v>32</v>
      </c>
      <c r="G32" s="9" t="s">
        <v>33</v>
      </c>
      <c r="H32" s="9" t="s">
        <v>34</v>
      </c>
      <c r="I32" s="9" t="s">
        <v>35</v>
      </c>
      <c r="J32" s="9" t="s">
        <v>36</v>
      </c>
    </row>
    <row r="33" spans="2:32" s="2" customFormat="1" ht="15" customHeight="1" x14ac:dyDescent="0.25">
      <c r="B33" s="8" t="s">
        <v>21</v>
      </c>
      <c r="C33" s="26"/>
      <c r="D33" s="27" t="s">
        <v>29</v>
      </c>
      <c r="E33" s="27" t="s">
        <v>29</v>
      </c>
      <c r="F33" s="27" t="s">
        <v>29</v>
      </c>
      <c r="G33" s="27" t="s">
        <v>29</v>
      </c>
      <c r="H33" s="27" t="s">
        <v>29</v>
      </c>
      <c r="I33" s="27" t="s">
        <v>29</v>
      </c>
      <c r="J33" s="27" t="s">
        <v>29</v>
      </c>
    </row>
    <row r="34" spans="2:32" s="2" customFormat="1" ht="15" customHeight="1" x14ac:dyDescent="0.25">
      <c r="B34" s="8" t="s">
        <v>23</v>
      </c>
      <c r="C34" s="6"/>
      <c r="D34" s="28">
        <v>332598</v>
      </c>
      <c r="E34" s="10">
        <f>+F34-D34</f>
        <v>315129</v>
      </c>
      <c r="F34" s="28">
        <v>647727</v>
      </c>
      <c r="G34" s="10">
        <f>+H34-F34</f>
        <v>320352.12</v>
      </c>
      <c r="H34" s="28">
        <v>968079.12</v>
      </c>
      <c r="I34" s="28">
        <v>327091</v>
      </c>
      <c r="J34" s="28">
        <f>+H34+I34</f>
        <v>1295170.1200000001</v>
      </c>
    </row>
    <row r="35" spans="2:32" s="2" customFormat="1" ht="15" customHeight="1" x14ac:dyDescent="0.25">
      <c r="B35" s="8" t="s">
        <v>24</v>
      </c>
      <c r="C35" s="6"/>
      <c r="D35" s="27"/>
      <c r="E35" s="10"/>
      <c r="F35" s="28"/>
      <c r="G35" s="28"/>
      <c r="H35" s="27"/>
      <c r="I35" s="27"/>
      <c r="J35" s="27"/>
    </row>
    <row r="36" spans="2:32" s="2" customFormat="1" ht="15" customHeight="1" x14ac:dyDescent="0.25">
      <c r="B36" s="8" t="s">
        <v>23</v>
      </c>
      <c r="C36" s="6"/>
      <c r="D36" s="27"/>
      <c r="E36" s="10"/>
      <c r="F36" s="27"/>
      <c r="G36" s="27"/>
      <c r="H36" s="27"/>
      <c r="I36" s="27"/>
      <c r="J36" s="27"/>
    </row>
    <row r="37" spans="2:32" s="2" customFormat="1" ht="15" customHeight="1" x14ac:dyDescent="0.25">
      <c r="B37" s="8" t="s">
        <v>25</v>
      </c>
      <c r="C37" s="6"/>
      <c r="D37" s="27" t="s">
        <v>22</v>
      </c>
      <c r="E37" s="27" t="s">
        <v>22</v>
      </c>
      <c r="F37" s="27" t="s">
        <v>22</v>
      </c>
      <c r="G37" s="27" t="s">
        <v>22</v>
      </c>
      <c r="H37" s="27" t="s">
        <v>22</v>
      </c>
      <c r="I37" s="27" t="s">
        <v>22</v>
      </c>
      <c r="J37" s="27" t="s">
        <v>22</v>
      </c>
    </row>
    <row r="38" spans="2:32" s="2" customFormat="1" ht="15" customHeight="1" x14ac:dyDescent="0.25">
      <c r="B38" s="8" t="s">
        <v>23</v>
      </c>
      <c r="C38" s="6"/>
      <c r="D38" s="10">
        <v>4754</v>
      </c>
      <c r="E38" s="10">
        <f>+F38-D38</f>
        <v>4754</v>
      </c>
      <c r="F38" s="10">
        <v>9508</v>
      </c>
      <c r="G38" s="10">
        <f>+H38-F38</f>
        <v>4754.66</v>
      </c>
      <c r="H38" s="28">
        <v>14262.66</v>
      </c>
      <c r="I38" s="28">
        <v>4970</v>
      </c>
      <c r="J38" s="28">
        <f>+H38+I38</f>
        <v>19232.66</v>
      </c>
    </row>
    <row r="39" spans="2:32" s="2" customFormat="1" ht="15" customHeight="1" x14ac:dyDescent="0.25">
      <c r="B39" s="8" t="s">
        <v>26</v>
      </c>
      <c r="C39" s="6"/>
      <c r="D39" s="27"/>
      <c r="E39" s="27"/>
      <c r="F39" s="27"/>
      <c r="G39" s="27"/>
      <c r="H39" s="27"/>
      <c r="I39" s="27"/>
      <c r="J39" s="27"/>
    </row>
    <row r="40" spans="2:32" s="2" customFormat="1" ht="15" customHeight="1" x14ac:dyDescent="0.25">
      <c r="B40" s="8" t="s">
        <v>23</v>
      </c>
      <c r="C40" s="6"/>
      <c r="D40" s="10"/>
      <c r="E40" s="28"/>
      <c r="F40" s="10"/>
      <c r="G40" s="28"/>
      <c r="H40" s="28"/>
      <c r="I40" s="28"/>
      <c r="J40" s="28"/>
    </row>
    <row r="41" spans="2:32" s="2" customFormat="1" ht="15" customHeight="1" x14ac:dyDescent="0.25">
      <c r="B41" s="29" t="s">
        <v>7</v>
      </c>
      <c r="C41" s="24"/>
      <c r="D41" s="10">
        <v>236478473</v>
      </c>
      <c r="E41" s="10">
        <v>224104483</v>
      </c>
      <c r="F41" s="10">
        <v>230291478</v>
      </c>
      <c r="G41" s="10">
        <v>227771740.16999999</v>
      </c>
      <c r="H41" s="10">
        <v>229505753.38999999</v>
      </c>
      <c r="I41" s="10">
        <v>232612028.81</v>
      </c>
      <c r="J41" s="10">
        <v>230310167</v>
      </c>
    </row>
    <row r="42" spans="2:32" s="2" customFormat="1" ht="15" customHeight="1" x14ac:dyDescent="0.25">
      <c r="B42" s="29" t="s">
        <v>27</v>
      </c>
      <c r="C42" s="30"/>
      <c r="D42" s="31"/>
      <c r="E42" s="30"/>
      <c r="F42" s="31"/>
      <c r="G42" s="30"/>
      <c r="H42" s="31"/>
      <c r="I42" s="42"/>
      <c r="J42" s="42"/>
    </row>
    <row r="43" spans="2:32" s="2" customFormat="1" ht="15" customHeight="1" x14ac:dyDescent="0.25">
      <c r="B43" s="32" t="s">
        <v>28</v>
      </c>
      <c r="C43" s="33"/>
      <c r="D43" s="34">
        <f t="shared" ref="D43:J43" si="3">(+D34+D38+D40)/D41*100</f>
        <v>0.14265653685948826</v>
      </c>
      <c r="E43" s="34">
        <f t="shared" si="3"/>
        <v>0.14273833156653096</v>
      </c>
      <c r="F43" s="34">
        <f t="shared" si="3"/>
        <v>0.28539267093504866</v>
      </c>
      <c r="G43" s="34">
        <f t="shared" si="3"/>
        <v>0.14273358923163729</v>
      </c>
      <c r="H43" s="34">
        <f t="shared" si="3"/>
        <v>0.42802490372897234</v>
      </c>
      <c r="I43" s="34">
        <f t="shared" si="3"/>
        <v>0.14275315068561265</v>
      </c>
      <c r="J43" s="34">
        <f t="shared" si="3"/>
        <v>0.57070983757308469</v>
      </c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5"/>
      <c r="C46" s="36"/>
      <c r="D46" s="36"/>
      <c r="E46" s="36"/>
      <c r="F46" s="37"/>
      <c r="G46" s="38"/>
      <c r="H46" s="38"/>
      <c r="I46" s="38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39"/>
      <c r="F47" s="40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31032016</vt:lpstr>
      <vt:lpstr>Sayfa1</vt:lpstr>
      <vt:lpstr>'31032016'!Yazdırma_Alanı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Kullanıcı02</cp:lastModifiedBy>
  <cp:lastPrinted>2017-01-11T08:43:05Z</cp:lastPrinted>
  <dcterms:created xsi:type="dcterms:W3CDTF">2013-07-12T08:24:34Z</dcterms:created>
  <dcterms:modified xsi:type="dcterms:W3CDTF">2017-01-13T13:13:19Z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