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llanıcı02\Desktop\"/>
    </mc:Choice>
  </mc:AlternateContent>
  <bookViews>
    <workbookView xWindow="0" yWindow="0" windowWidth="19200" windowHeight="11520" activeTab="1"/>
  </bookViews>
  <sheets>
    <sheet name="31032016" sheetId="5" r:id="rId1"/>
    <sheet name="31122017" sheetId="6" r:id="rId2"/>
  </sheets>
  <definedNames>
    <definedName name="_xlnm.Print_Area" localSheetId="0">'31032016'!$F$30:$H$43</definedName>
    <definedName name="_xlnm.Print_Area" localSheetId="1">'31122017'!$B$29:$J$43</definedName>
  </definedNames>
  <calcPr calcId="162913"/>
</workbook>
</file>

<file path=xl/calcChain.xml><?xml version="1.0" encoding="utf-8"?>
<calcChain xmlns="http://schemas.openxmlformats.org/spreadsheetml/2006/main">
  <c r="J43" i="6" l="1"/>
  <c r="I38" i="6"/>
  <c r="I34" i="6"/>
  <c r="I43" i="6" s="1"/>
  <c r="J11" i="6"/>
  <c r="I9" i="6"/>
  <c r="I11" i="6" s="1"/>
  <c r="I8" i="6"/>
  <c r="I7" i="6"/>
  <c r="I6" i="6"/>
  <c r="H43" i="6"/>
  <c r="F43" i="6"/>
  <c r="D43" i="6"/>
  <c r="G38" i="6"/>
  <c r="G43" i="6" s="1"/>
  <c r="E38" i="6"/>
  <c r="G34" i="6"/>
  <c r="E34" i="6"/>
  <c r="E43" i="6" s="1"/>
  <c r="H11" i="6"/>
  <c r="E11" i="6"/>
  <c r="H9" i="6"/>
  <c r="D9" i="6"/>
  <c r="F9" i="6" s="1"/>
  <c r="F8" i="6"/>
  <c r="G8" i="6" s="1"/>
  <c r="F7" i="6"/>
  <c r="G7" i="6" s="1"/>
  <c r="F6" i="6"/>
  <c r="G6" i="6" s="1"/>
  <c r="G9" i="6" l="1"/>
  <c r="G11" i="6" s="1"/>
  <c r="F11" i="6"/>
  <c r="D11" i="6"/>
  <c r="H9" i="5"/>
  <c r="G9" i="5" s="1"/>
  <c r="G38" i="5" l="1"/>
  <c r="G34" i="5"/>
  <c r="H43" i="5"/>
  <c r="G11" i="5"/>
  <c r="G8" i="5"/>
  <c r="G7" i="5"/>
  <c r="G6" i="5"/>
  <c r="G43" i="5" l="1"/>
  <c r="F43" i="5"/>
  <c r="D43" i="5"/>
  <c r="E43" i="5"/>
  <c r="E38" i="5"/>
  <c r="E34" i="5"/>
  <c r="F11" i="5" l="1"/>
  <c r="E11" i="5"/>
  <c r="F9" i="5"/>
  <c r="F8" i="5"/>
  <c r="F7" i="5"/>
  <c r="F6" i="5"/>
  <c r="D9" i="5" l="1"/>
  <c r="D11" i="5" l="1"/>
  <c r="H11" i="5" l="1"/>
</calcChain>
</file>

<file path=xl/sharedStrings.xml><?xml version="1.0" encoding="utf-8"?>
<sst xmlns="http://schemas.openxmlformats.org/spreadsheetml/2006/main" count="142" uniqueCount="38">
  <si>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</si>
  <si>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</si>
  <si>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</si>
  <si>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</si>
  <si>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</si>
  <si>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</si>
  <si>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</si>
  <si>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</si>
  <si>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</si>
  <si>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</si>
  <si>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</si>
  <si>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</si>
  <si>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</si>
  <si>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</si>
  <si>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</si>
  <si>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</si>
  <si>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</si>
  <si>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</si>
  <si>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</si>
  <si>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</si>
  <si>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</si>
  <si>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</si>
  <si>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</si>
  <si>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</si>
  <si>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</si>
  <si>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</si>
  <si>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</si>
  <si>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</si>
  <si>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</si>
  <si>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 xml:space="preserve"> İş Portföy Yönetimi A.Ş.</t>
  </si>
  <si>
    <t>Ocak-Aralık 2016</t>
  </si>
  <si>
    <t>Ocak-Mart 2017</t>
  </si>
  <si>
    <t>Nisan-Haziran 2017</t>
  </si>
  <si>
    <t>Ocak-Haziran 2017</t>
  </si>
  <si>
    <t>Temmuz-Eylül 2017</t>
  </si>
  <si>
    <t>Ocak-Eylül 2017</t>
  </si>
  <si>
    <t>Ekim-Aralık 2017</t>
  </si>
  <si>
    <t>Ocak-Aralık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</si>
</sst>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9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0" fontId="5" fillId="0" borderId="6" xfId="0" applyFont="1" applyBorder="1" applyAlignment="1">
      <alignment wrapText="1"/>
    </xf>
    <xf numFmtId="164" fontId="2" fillId="0" borderId="12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bestFit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9" t="s">
        <v>30</v>
      </c>
    </row>
    <row r="6" spans="1:10" s="2" customFormat="1" ht="15" x14ac:dyDescent="0.25">
      <c r="B6" s="8" t="s">
        <v>3</v>
      </c>
      <c r="C6" s="6"/>
      <c r="D6" s="10">
        <v>250300</v>
      </c>
      <c r="E6" s="10">
        <v>152056</v>
      </c>
      <c r="F6" s="10">
        <f>E6+D6</f>
        <v>402356</v>
      </c>
      <c r="G6" s="10">
        <f>+H6-F6</f>
        <v>208583</v>
      </c>
      <c r="H6" s="10">
        <v>610939</v>
      </c>
      <c r="I6" s="10"/>
      <c r="J6" s="10"/>
    </row>
    <row r="7" spans="1:10" s="2" customFormat="1" ht="15" x14ac:dyDescent="0.25">
      <c r="B7" s="8" t="s">
        <v>4</v>
      </c>
      <c r="C7" s="6"/>
      <c r="D7" s="10">
        <v>1608.9</v>
      </c>
      <c r="E7" s="42">
        <v>0</v>
      </c>
      <c r="F7" s="10">
        <f>E7+D7</f>
        <v>1608.9</v>
      </c>
      <c r="G7" s="10">
        <f>+H7-F7</f>
        <v>751.09999999999991</v>
      </c>
      <c r="H7" s="10">
        <v>2360</v>
      </c>
      <c r="I7" s="10"/>
      <c r="J7" s="10"/>
    </row>
    <row r="8" spans="1:10" s="2" customFormat="1" ht="15" x14ac:dyDescent="0.25">
      <c r="B8" s="8" t="s">
        <v>5</v>
      </c>
      <c r="C8" s="6"/>
      <c r="D8" s="10">
        <v>94598</v>
      </c>
      <c r="E8" s="10">
        <v>42886</v>
      </c>
      <c r="F8" s="10">
        <f t="shared" ref="F8:F9" si="0">E8+D8</f>
        <v>137484</v>
      </c>
      <c r="G8" s="10">
        <f>+H8-F8</f>
        <v>59740</v>
      </c>
      <c r="H8" s="10">
        <v>197224</v>
      </c>
      <c r="I8" s="10"/>
      <c r="J8" s="10"/>
    </row>
    <row r="9" spans="1:10" s="2" customFormat="1" ht="15" x14ac:dyDescent="0.25">
      <c r="B9" s="8" t="s">
        <v>6</v>
      </c>
      <c r="C9" s="6"/>
      <c r="D9" s="10">
        <f>+D6+D7+D8</f>
        <v>346506.9</v>
      </c>
      <c r="E9" s="10">
        <v>194942</v>
      </c>
      <c r="F9" s="10">
        <f t="shared" si="0"/>
        <v>541448.9</v>
      </c>
      <c r="G9" s="10">
        <f>+H9-F9</f>
        <v>269074.09999999998</v>
      </c>
      <c r="H9" s="10">
        <f>SUM(H6:H8)</f>
        <v>810523</v>
      </c>
      <c r="I9" s="10"/>
      <c r="J9" s="10"/>
    </row>
    <row r="10" spans="1:10" s="2" customFormat="1" ht="15" x14ac:dyDescent="0.25">
      <c r="B10" s="8" t="s">
        <v>7</v>
      </c>
      <c r="C10" s="6"/>
      <c r="D10" s="10">
        <v>235785748</v>
      </c>
      <c r="E10" s="10">
        <v>225229165</v>
      </c>
      <c r="F10" s="10">
        <v>230675022</v>
      </c>
      <c r="G10" s="10">
        <v>231943015</v>
      </c>
      <c r="H10" s="10">
        <v>231093190</v>
      </c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" si="1">+D9/D10*100</f>
        <v>0.14695837341279847</v>
      </c>
      <c r="E11" s="11">
        <f>+E9/E10*100</f>
        <v>8.6552733967645804E-2</v>
      </c>
      <c r="F11" s="11">
        <f>+F9/F10*100</f>
        <v>0.23472367979225769</v>
      </c>
      <c r="G11" s="11">
        <f>+G9/G10*100</f>
        <v>0.11600871015667361</v>
      </c>
      <c r="H11" s="11">
        <f>+H9/H10*100</f>
        <v>0.35073426438918431</v>
      </c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4" t="s">
        <v>11</v>
      </c>
      <c r="C17" s="45"/>
      <c r="D17" s="40" t="s">
        <v>10</v>
      </c>
      <c r="E17" s="14"/>
      <c r="J17" s="14"/>
    </row>
    <row r="18" spans="2:10" s="2" customFormat="1" ht="15" x14ac:dyDescent="0.25">
      <c r="B18" s="40"/>
      <c r="C18" s="18"/>
      <c r="D18" s="40"/>
      <c r="E18" s="14"/>
    </row>
    <row r="19" spans="2:10" s="2" customFormat="1" ht="15" x14ac:dyDescent="0.25">
      <c r="B19" s="40" t="s">
        <v>12</v>
      </c>
      <c r="C19" s="19">
        <v>7.0000000000000007E-2</v>
      </c>
      <c r="D19" s="40" t="s">
        <v>10</v>
      </c>
    </row>
    <row r="20" spans="2:10" s="2" customFormat="1" ht="15" x14ac:dyDescent="0.25">
      <c r="B20" s="40" t="s">
        <v>13</v>
      </c>
      <c r="C20" s="19">
        <v>5.0000000000000001E-3</v>
      </c>
      <c r="D20" s="40" t="s">
        <v>10</v>
      </c>
    </row>
    <row r="21" spans="2:10" s="2" customFormat="1" ht="15" x14ac:dyDescent="0.25">
      <c r="B21" s="40" t="s">
        <v>14</v>
      </c>
      <c r="C21" s="19">
        <v>5.0000000000000001E-3</v>
      </c>
      <c r="D21" s="40" t="s">
        <v>10</v>
      </c>
    </row>
    <row r="22" spans="2:10" s="2" customFormat="1" ht="15" x14ac:dyDescent="0.25">
      <c r="B22" s="40" t="s">
        <v>15</v>
      </c>
      <c r="C22" s="19">
        <v>2.9520000000000002E-3</v>
      </c>
      <c r="D22" s="40" t="s">
        <v>10</v>
      </c>
    </row>
    <row r="23" spans="2:10" s="2" customFormat="1" ht="15" x14ac:dyDescent="0.25">
      <c r="B23" s="40" t="s">
        <v>16</v>
      </c>
      <c r="C23" s="19">
        <v>1.1249999999999999E-3</v>
      </c>
      <c r="D23" s="40" t="s">
        <v>10</v>
      </c>
    </row>
    <row r="24" spans="2:10" s="2" customFormat="1" ht="15" x14ac:dyDescent="0.25">
      <c r="B24" s="40" t="s">
        <v>17</v>
      </c>
      <c r="C24" s="19">
        <v>4.4999999999999997E-3</v>
      </c>
      <c r="D24" s="40" t="s">
        <v>10</v>
      </c>
    </row>
    <row r="25" spans="2:10" s="2" customFormat="1" ht="15" x14ac:dyDescent="0.25">
      <c r="B25" s="40" t="s">
        <v>18</v>
      </c>
      <c r="C25" s="19">
        <v>0.04</v>
      </c>
      <c r="D25" s="40" t="s">
        <v>10</v>
      </c>
    </row>
    <row r="26" spans="2:10" s="2" customFormat="1" ht="15" x14ac:dyDescent="0.25">
      <c r="B26" s="20" t="s">
        <v>19</v>
      </c>
      <c r="C26" s="21"/>
      <c r="D26" s="40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35</v>
      </c>
      <c r="I32" s="9" t="s">
        <v>36</v>
      </c>
      <c r="J32" s="9" t="s">
        <v>30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/>
      <c r="J33" s="26"/>
    </row>
    <row r="34" spans="2:32" s="2" customFormat="1" ht="15" customHeight="1" x14ac:dyDescent="0.25">
      <c r="B34" s="8" t="s">
        <v>23</v>
      </c>
      <c r="C34" s="6"/>
      <c r="D34" s="27">
        <v>331685</v>
      </c>
      <c r="E34" s="10">
        <f>F34-D34</f>
        <v>316727</v>
      </c>
      <c r="F34" s="27">
        <v>648412</v>
      </c>
      <c r="G34" s="10">
        <f>H34-F34</f>
        <v>326282</v>
      </c>
      <c r="H34" s="27">
        <v>974694</v>
      </c>
      <c r="I34" s="27"/>
      <c r="J34" s="27"/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6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/>
      <c r="J37" s="26"/>
    </row>
    <row r="38" spans="2:32" s="2" customFormat="1" ht="15" customHeight="1" x14ac:dyDescent="0.25">
      <c r="B38" s="8" t="s">
        <v>23</v>
      </c>
      <c r="C38" s="6"/>
      <c r="D38" s="10">
        <v>4971</v>
      </c>
      <c r="E38" s="10">
        <f>F38-D38</f>
        <v>4970</v>
      </c>
      <c r="F38" s="10">
        <v>9941</v>
      </c>
      <c r="G38" s="10">
        <f>H38-F38</f>
        <v>4971</v>
      </c>
      <c r="H38" s="27">
        <v>14912</v>
      </c>
      <c r="I38" s="27"/>
      <c r="J38" s="27"/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235785748</v>
      </c>
      <c r="E41" s="10">
        <v>225229165</v>
      </c>
      <c r="F41" s="10">
        <v>230675022</v>
      </c>
      <c r="G41" s="10">
        <v>231943015</v>
      </c>
      <c r="H41" s="10">
        <v>231093190</v>
      </c>
      <c r="I41" s="10"/>
      <c r="J41" s="10"/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41"/>
      <c r="J42" s="41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0.14278047034462829</v>
      </c>
      <c r="E43" s="33">
        <f t="shared" ref="E43:H43" si="2">(+E34+E38+E40)/E41*100</f>
        <v>0.14283096951498267</v>
      </c>
      <c r="F43" s="33">
        <f t="shared" si="2"/>
        <v>0.2854028122732768</v>
      </c>
      <c r="G43" s="33">
        <f t="shared" si="2"/>
        <v>0.14281654483106551</v>
      </c>
      <c r="H43" s="33">
        <f t="shared" si="2"/>
        <v>0.42822811005378392</v>
      </c>
      <c r="I43" s="33"/>
      <c r="J43" s="33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5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tabSelected="1" workbookViewId="0"/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36</v>
      </c>
      <c r="J5" s="9" t="s">
        <v>37</v>
      </c>
    </row>
    <row r="6" spans="1:10" s="2" customFormat="1" ht="15" x14ac:dyDescent="0.25">
      <c r="B6" s="8" t="s">
        <v>3</v>
      </c>
      <c r="C6" s="6"/>
      <c r="D6" s="10">
        <v>250300</v>
      </c>
      <c r="E6" s="10">
        <v>152056</v>
      </c>
      <c r="F6" s="10">
        <f>E6+D6</f>
        <v>402356</v>
      </c>
      <c r="G6" s="10">
        <f>+H6-F6</f>
        <v>208583</v>
      </c>
      <c r="H6" s="10">
        <v>610939</v>
      </c>
      <c r="I6" s="10">
        <f>+J6-H6</f>
        <v>325116</v>
      </c>
      <c r="J6" s="10">
        <v>936055</v>
      </c>
    </row>
    <row r="7" spans="1:10" s="2" customFormat="1" ht="15" x14ac:dyDescent="0.25">
      <c r="B7" s="8" t="s">
        <v>4</v>
      </c>
      <c r="C7" s="6"/>
      <c r="D7" s="10">
        <v>1608.9</v>
      </c>
      <c r="E7" s="42">
        <v>0</v>
      </c>
      <c r="F7" s="10">
        <f>E7+D7</f>
        <v>1608.9</v>
      </c>
      <c r="G7" s="10">
        <f>+H7-F7</f>
        <v>751.09999999999991</v>
      </c>
      <c r="H7" s="10">
        <v>2360</v>
      </c>
      <c r="I7" s="10">
        <f>+J7-H7</f>
        <v>53</v>
      </c>
      <c r="J7" s="10">
        <v>2413</v>
      </c>
    </row>
    <row r="8" spans="1:10" s="2" customFormat="1" ht="15" x14ac:dyDescent="0.25">
      <c r="B8" s="8" t="s">
        <v>5</v>
      </c>
      <c r="C8" s="6"/>
      <c r="D8" s="10">
        <v>94598</v>
      </c>
      <c r="E8" s="10">
        <v>42886</v>
      </c>
      <c r="F8" s="10">
        <f t="shared" ref="F8:F9" si="0">E8+D8</f>
        <v>137484</v>
      </c>
      <c r="G8" s="10">
        <f>+H8-F8</f>
        <v>59740</v>
      </c>
      <c r="H8" s="10">
        <v>197224</v>
      </c>
      <c r="I8" s="10">
        <f>+J8-H8</f>
        <v>244742</v>
      </c>
      <c r="J8" s="10">
        <v>441966</v>
      </c>
    </row>
    <row r="9" spans="1:10" s="2" customFormat="1" ht="15" x14ac:dyDescent="0.25">
      <c r="B9" s="8" t="s">
        <v>6</v>
      </c>
      <c r="C9" s="6"/>
      <c r="D9" s="10">
        <f>+D6+D7+D8</f>
        <v>346506.9</v>
      </c>
      <c r="E9" s="10">
        <v>194942</v>
      </c>
      <c r="F9" s="10">
        <f t="shared" si="0"/>
        <v>541448.9</v>
      </c>
      <c r="G9" s="10">
        <f>+H9-F9</f>
        <v>269074.09999999998</v>
      </c>
      <c r="H9" s="10">
        <f>SUM(H6:H8)</f>
        <v>810523</v>
      </c>
      <c r="I9" s="10">
        <f>+J9-H9</f>
        <v>569911</v>
      </c>
      <c r="J9" s="10">
        <v>1380434</v>
      </c>
    </row>
    <row r="10" spans="1:10" s="2" customFormat="1" ht="15" x14ac:dyDescent="0.25">
      <c r="B10" s="8" t="s">
        <v>7</v>
      </c>
      <c r="C10" s="6"/>
      <c r="D10" s="10">
        <v>235785748</v>
      </c>
      <c r="E10" s="10">
        <v>225229165</v>
      </c>
      <c r="F10" s="10">
        <v>230675022</v>
      </c>
      <c r="G10" s="10">
        <v>231943015</v>
      </c>
      <c r="H10" s="10">
        <v>231093190</v>
      </c>
      <c r="I10" s="10">
        <v>237769236</v>
      </c>
      <c r="J10" s="10">
        <v>232808379</v>
      </c>
    </row>
    <row r="11" spans="1:10" s="2" customFormat="1" ht="15" x14ac:dyDescent="0.25">
      <c r="B11" s="8" t="s">
        <v>8</v>
      </c>
      <c r="C11" s="6"/>
      <c r="D11" s="11">
        <f t="shared" ref="D11" si="1">+D9/D10*100</f>
        <v>0.14695837341279847</v>
      </c>
      <c r="E11" s="11">
        <f t="shared" ref="E11:J11" si="2">+E9/E10*100</f>
        <v>8.6552733967645804E-2</v>
      </c>
      <c r="F11" s="11">
        <f t="shared" si="2"/>
        <v>0.23472367979225769</v>
      </c>
      <c r="G11" s="11">
        <f t="shared" si="2"/>
        <v>0.11600871015667361</v>
      </c>
      <c r="H11" s="11">
        <f t="shared" si="2"/>
        <v>0.35073426438918431</v>
      </c>
      <c r="I11" s="11">
        <f t="shared" si="2"/>
        <v>0.23969080676189747</v>
      </c>
      <c r="J11" s="11">
        <f t="shared" si="2"/>
        <v>0.59294858970690223</v>
      </c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4" t="s">
        <v>11</v>
      </c>
      <c r="C17" s="45"/>
      <c r="D17" s="43" t="s">
        <v>10</v>
      </c>
      <c r="E17" s="14"/>
      <c r="J17" s="14"/>
    </row>
    <row r="18" spans="2:10" s="2" customFormat="1" ht="15" x14ac:dyDescent="0.25">
      <c r="B18" s="43"/>
      <c r="C18" s="18"/>
      <c r="D18" s="43"/>
      <c r="E18" s="14"/>
    </row>
    <row r="19" spans="2:10" s="2" customFormat="1" ht="15" x14ac:dyDescent="0.25">
      <c r="B19" s="43" t="s">
        <v>12</v>
      </c>
      <c r="C19" s="19">
        <v>7.0000000000000007E-2</v>
      </c>
      <c r="D19" s="43" t="s">
        <v>10</v>
      </c>
    </row>
    <row r="20" spans="2:10" s="2" customFormat="1" ht="15" x14ac:dyDescent="0.25">
      <c r="B20" s="43" t="s">
        <v>13</v>
      </c>
      <c r="C20" s="19">
        <v>5.0000000000000001E-3</v>
      </c>
      <c r="D20" s="43" t="s">
        <v>10</v>
      </c>
    </row>
    <row r="21" spans="2:10" s="2" customFormat="1" ht="15" x14ac:dyDescent="0.25">
      <c r="B21" s="43" t="s">
        <v>14</v>
      </c>
      <c r="C21" s="19">
        <v>5.0000000000000001E-3</v>
      </c>
      <c r="D21" s="43" t="s">
        <v>10</v>
      </c>
    </row>
    <row r="22" spans="2:10" s="2" customFormat="1" ht="15" x14ac:dyDescent="0.25">
      <c r="B22" s="43" t="s">
        <v>15</v>
      </c>
      <c r="C22" s="19">
        <v>2.9520000000000002E-3</v>
      </c>
      <c r="D22" s="43" t="s">
        <v>10</v>
      </c>
    </row>
    <row r="23" spans="2:10" s="2" customFormat="1" ht="15" x14ac:dyDescent="0.25">
      <c r="B23" s="43" t="s">
        <v>16</v>
      </c>
      <c r="C23" s="19">
        <v>1.1249999999999999E-3</v>
      </c>
      <c r="D23" s="43" t="s">
        <v>10</v>
      </c>
    </row>
    <row r="24" spans="2:10" s="2" customFormat="1" ht="15" x14ac:dyDescent="0.25">
      <c r="B24" s="43" t="s">
        <v>17</v>
      </c>
      <c r="C24" s="19">
        <v>4.4999999999999997E-3</v>
      </c>
      <c r="D24" s="43" t="s">
        <v>10</v>
      </c>
    </row>
    <row r="25" spans="2:10" s="2" customFormat="1" ht="15" x14ac:dyDescent="0.25">
      <c r="B25" s="43" t="s">
        <v>18</v>
      </c>
      <c r="C25" s="19">
        <v>0.04</v>
      </c>
      <c r="D25" s="43" t="s">
        <v>10</v>
      </c>
    </row>
    <row r="26" spans="2:10" s="2" customFormat="1" ht="15" x14ac:dyDescent="0.25">
      <c r="B26" s="20" t="s">
        <v>19</v>
      </c>
      <c r="C26" s="21"/>
      <c r="D26" s="43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35</v>
      </c>
      <c r="I32" s="9" t="s">
        <v>36</v>
      </c>
      <c r="J32" s="9" t="s">
        <v>37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25">
      <c r="B34" s="8" t="s">
        <v>23</v>
      </c>
      <c r="C34" s="6"/>
      <c r="D34" s="27">
        <v>331685</v>
      </c>
      <c r="E34" s="10">
        <f>F34-D34</f>
        <v>316727</v>
      </c>
      <c r="F34" s="27">
        <v>648412</v>
      </c>
      <c r="G34" s="10">
        <f>H34-F34</f>
        <v>326282</v>
      </c>
      <c r="H34" s="27">
        <v>974694</v>
      </c>
      <c r="I34" s="10">
        <f>J34-H34</f>
        <v>334410</v>
      </c>
      <c r="J34" s="27">
        <v>1309104</v>
      </c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 t="s">
        <v>22</v>
      </c>
      <c r="J37" s="26" t="s">
        <v>22</v>
      </c>
    </row>
    <row r="38" spans="2:32" s="2" customFormat="1" ht="15" customHeight="1" x14ac:dyDescent="0.25">
      <c r="B38" s="8" t="s">
        <v>23</v>
      </c>
      <c r="C38" s="6"/>
      <c r="D38" s="10">
        <v>4971</v>
      </c>
      <c r="E38" s="10">
        <f>F38-D38</f>
        <v>4970</v>
      </c>
      <c r="F38" s="10">
        <v>9941</v>
      </c>
      <c r="G38" s="10">
        <f>H38-F38</f>
        <v>4971</v>
      </c>
      <c r="H38" s="27">
        <v>14912</v>
      </c>
      <c r="I38" s="10">
        <f>J38-H38</f>
        <v>5635</v>
      </c>
      <c r="J38" s="27">
        <v>20547</v>
      </c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235785748</v>
      </c>
      <c r="E41" s="10">
        <v>225229165</v>
      </c>
      <c r="F41" s="10">
        <v>230675022</v>
      </c>
      <c r="G41" s="10">
        <v>231943015</v>
      </c>
      <c r="H41" s="10">
        <v>231093190</v>
      </c>
      <c r="I41" s="10">
        <v>237769236</v>
      </c>
      <c r="J41" s="10">
        <v>232808379</v>
      </c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1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0.14278047034462829</v>
      </c>
      <c r="E43" s="33">
        <f t="shared" ref="E43:J43" si="3">(+E34+E38+E40)/E41*100</f>
        <v>0.14283096951498267</v>
      </c>
      <c r="F43" s="33">
        <f t="shared" si="3"/>
        <v>0.2854028122732768</v>
      </c>
      <c r="G43" s="33">
        <f t="shared" si="3"/>
        <v>0.14281654483106551</v>
      </c>
      <c r="H43" s="33">
        <f t="shared" si="3"/>
        <v>0.42822811005378392</v>
      </c>
      <c r="I43" s="33">
        <f t="shared" ref="I43" si="4">(+I34+I38+I40)/I41*100</f>
        <v>0.14301471700905832</v>
      </c>
      <c r="J43" s="33">
        <f t="shared" si="3"/>
        <v>0.57113537137767711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2</vt:i4>
      </vt:variant>
    </vt:vector>
  </HeadingPairs>
  <TitlesOfParts>
    <vt:vector size="4" baseType="lpstr">
      <vt:lpstr>31032016</vt:lpstr>
      <vt:lpstr>31122017</vt:lpstr>
      <vt:lpstr>'31032016'!Yazdırma_Alanı</vt:lpstr>
      <vt:lpstr>'31122017'!Yazdırma_Alanı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Kullanıcı02</cp:lastModifiedBy>
  <cp:lastPrinted>2018-01-11T07:25:26Z</cp:lastPrinted>
  <dcterms:created xsi:type="dcterms:W3CDTF">2013-07-12T08:24:34Z</dcterms:created>
  <dcterms:modified xsi:type="dcterms:W3CDTF">2018-01-31T06:44:02Z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