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ullanıcı02\Documents\İsnet\2018\"/>
    </mc:Choice>
  </mc:AlternateContent>
  <bookViews>
    <workbookView xWindow="0" yWindow="0" windowWidth="19200" windowHeight="11520" firstSheet="1" activeTab="3"/>
  </bookViews>
  <sheets>
    <sheet name="31032016" sheetId="5" r:id="rId1"/>
    <sheet name="31032018" sheetId="6" r:id="rId2"/>
    <sheet name="29062018" sheetId="7" r:id="rId3"/>
    <sheet name="31122018" sheetId="8" r:id="rId4"/>
  </sheets>
  <definedNames>
    <definedName name="_xlnm.Print_Area" localSheetId="2">'29062018'!$B$2:$F$44</definedName>
    <definedName name="_xlnm.Print_Area" localSheetId="0">'31032016'!$F$30:$H$43</definedName>
    <definedName name="_xlnm.Print_Area" localSheetId="1">'31032018'!$B$29:$J$43</definedName>
    <definedName name="_xlnm.Print_Area" localSheetId="3">'31122018'!$B$29:$H$43</definedName>
  </definedNames>
  <calcPr calcId="162913"/>
</workbook>
</file>

<file path=xl/calcChain.xml><?xml version="1.0" encoding="utf-8"?>
<calcChain xmlns="http://schemas.openxmlformats.org/spreadsheetml/2006/main">
  <c r="I43" i="8" l="1"/>
  <c r="H43" i="8"/>
  <c r="I38" i="8"/>
  <c r="I34" i="8"/>
  <c r="J43" i="8"/>
  <c r="I11" i="8"/>
  <c r="I9" i="8"/>
  <c r="I8" i="8"/>
  <c r="I7" i="8"/>
  <c r="J11" i="8"/>
  <c r="J9" i="8"/>
  <c r="I6" i="8"/>
  <c r="G43" i="8" l="1"/>
  <c r="G38" i="8"/>
  <c r="G34" i="8"/>
  <c r="G11" i="8"/>
  <c r="G9" i="8"/>
  <c r="G8" i="8"/>
  <c r="G7" i="8"/>
  <c r="G6" i="8"/>
  <c r="H11" i="8"/>
  <c r="H9" i="8"/>
  <c r="F43" i="8"/>
  <c r="D43" i="8"/>
  <c r="E38" i="8"/>
  <c r="E34" i="8"/>
  <c r="E43" i="8" s="1"/>
  <c r="D11" i="8"/>
  <c r="F9" i="8"/>
  <c r="F11" i="8" s="1"/>
  <c r="D9" i="8"/>
  <c r="E8" i="8"/>
  <c r="E7" i="8"/>
  <c r="E6" i="8"/>
  <c r="E9" i="8" l="1"/>
  <c r="E11" i="8" s="1"/>
  <c r="F43" i="7"/>
  <c r="E43" i="7"/>
  <c r="D43" i="7"/>
  <c r="E38" i="7"/>
  <c r="E34" i="7"/>
  <c r="E11" i="7"/>
  <c r="E9" i="7"/>
  <c r="E8" i="7"/>
  <c r="E7" i="7"/>
  <c r="E6" i="7"/>
  <c r="F9" i="7" l="1"/>
  <c r="F11" i="7" s="1"/>
  <c r="D11" i="7"/>
  <c r="D9" i="7"/>
  <c r="D43" i="6" l="1"/>
  <c r="D9" i="6"/>
  <c r="D11" i="6" l="1"/>
  <c r="H9" i="5"/>
  <c r="G9" i="5" s="1"/>
  <c r="G38" i="5" l="1"/>
  <c r="G34" i="5"/>
  <c r="H43" i="5"/>
  <c r="G11" i="5"/>
  <c r="G8" i="5"/>
  <c r="G7" i="5"/>
  <c r="G6" i="5"/>
  <c r="G43" i="5" l="1"/>
  <c r="F43" i="5"/>
  <c r="D43" i="5"/>
  <c r="E43" i="5"/>
  <c r="E38" i="5"/>
  <c r="E34" i="5"/>
  <c r="F11" i="5" l="1"/>
  <c r="E11" i="5"/>
  <c r="F9" i="5"/>
  <c r="F8" i="5"/>
  <c r="F7" i="5"/>
  <c r="F6" i="5"/>
  <c r="D9" i="5" l="1"/>
  <c r="D11" i="5" l="1"/>
  <c r="H11" i="5" l="1"/>
</calcChain>
</file>

<file path=xl/sharedStrings.xml><?xml version="1.0" encoding="utf-8"?>
<sst xmlns="http://schemas.openxmlformats.org/spreadsheetml/2006/main" count="266" uniqueCount="44">
  <si>
    <t xml:space="preserve"> </t>
  </si>
  <si>
    <t>Ortaklığın Aracılık Hizmetleri İçin Ödediği Komisyonlar</t>
  </si>
  <si>
    <t>Dönem</t>
  </si>
  <si>
    <t>Hisse Senedi İşlemleri İçin Ödenen Komisyon Tutarı (TL)</t>
  </si>
  <si>
    <t>Kamu Borçlanma Senedi İşlemleri İçin Ödenen Komisyon Tutarı (TL)</t>
  </si>
  <si>
    <t>Diğer İşlemler İçin Ödenen Komisyon Tutarı (TL)</t>
  </si>
  <si>
    <t>Ödenen Toplam Komisyon Tutarı (TL)</t>
  </si>
  <si>
    <t>Ortalama Net Aktif Değer (TL)</t>
  </si>
  <si>
    <t>Toplam Komisyon Tutarının Ortalama Net Aktif Değere Oranı (%)</t>
  </si>
  <si>
    <t>Komisyon Oranları (%)</t>
  </si>
  <si>
    <t/>
  </si>
  <si>
    <t>ARACI KURULUŞUN UNVANI :  İŞ YATIRIM MENKUL DEĞERLER A.Ş.</t>
  </si>
  <si>
    <t>Hisse Senedi</t>
  </si>
  <si>
    <t>Kamu Borçlanma Senetleri</t>
  </si>
  <si>
    <t>Özel Sektör Borçlanma Senetleri</t>
  </si>
  <si>
    <t>BPP (günlük)</t>
  </si>
  <si>
    <t>Ters Repo (O/N)</t>
  </si>
  <si>
    <t>Ters Repo (vadeli)</t>
  </si>
  <si>
    <t>VOB - Endeks Sözleşmesi</t>
  </si>
  <si>
    <t>Yabancı Menkul Kıymet</t>
  </si>
  <si>
    <t xml:space="preserve">Ortaklığın Dışarıdan Sağlanan Hizmetler ve Personel İçin Ödediği Komisyon ve Ücretler </t>
  </si>
  <si>
    <t>Portföy Yönetimi Hizmeti Alınan Kuruluşun Unvanı</t>
  </si>
  <si>
    <t xml:space="preserve"> İş Yatırım Menkul Değerler A.Ş.</t>
  </si>
  <si>
    <t>Ödenen Tutar (TL)</t>
  </si>
  <si>
    <t>Yatırım Danışmanlığı Hizmeti Alınan Kuruluşun Unvanı</t>
  </si>
  <si>
    <t>Muhasebe, Operasyon ve Risk Yönetim Sistemleri Gibi Hizmetlerin Alındığı Kuruluşun Unvanı</t>
  </si>
  <si>
    <t>İç Kontrolden Sorumlu Personel Tedarik Edilen Kuruluşun Unvanı</t>
  </si>
  <si>
    <t xml:space="preserve">Ortaklığa Dışarıdan Sağlanan Hizmetler ve Personel İçin Ödenen Toplam Komisyon ve </t>
  </si>
  <si>
    <t>Ücretlerin Ortalama Net Aktif Değere Oranı (%)</t>
  </si>
  <si>
    <t xml:space="preserve"> İş Portföy Yönetimi A.Ş.</t>
  </si>
  <si>
    <t>Ocak-Aralık 2016</t>
  </si>
  <si>
    <t>Ocak-Mart 2017</t>
  </si>
  <si>
    <t>Nisan-Haziran 2017</t>
  </si>
  <si>
    <t>Ocak-Haziran 2017</t>
  </si>
  <si>
    <t>Temmuz-Eylül 2017</t>
  </si>
  <si>
    <t>Ocak-Eylül 2017</t>
  </si>
  <si>
    <t>Ekim-Aralık 2017</t>
  </si>
  <si>
    <t>Ocak-Mart 2018</t>
  </si>
  <si>
    <t>Nisan-Haziran 2018</t>
  </si>
  <si>
    <t>Ocak-Haziran 2018</t>
  </si>
  <si>
    <t>Temmuz-Eylül 2018</t>
  </si>
  <si>
    <t>Ocak-Eylül 2018</t>
  </si>
  <si>
    <t>Ekim-Aralık 2018</t>
  </si>
  <si>
    <t>Ocak-Aralık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</si>
</sst>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000"/>
  </numFmts>
  <fonts count="9" x14ac:knownFonts="1">
    <font>
      <sz val="11"/>
      <color theme="1"/>
      <name val="Calibri"/>
      <family val="2"/>
      <charset val="162"/>
      <scheme val="minor"/>
    </font>
    <font>
      <sz val="12"/>
      <color theme="1"/>
      <name val="Times New Roman"/>
      <family val="1"/>
      <charset val="162"/>
    </font>
    <font>
      <sz val="11"/>
      <color theme="1"/>
      <name val="Times New Roman"/>
      <family val="1"/>
      <charset val="162"/>
    </font>
    <font>
      <b/>
      <sz val="11"/>
      <color theme="1"/>
      <name val="Times New Roman"/>
      <family val="1"/>
      <charset val="162"/>
    </font>
    <font>
      <b/>
      <sz val="11"/>
      <name val="Times New Roman"/>
      <family val="1"/>
      <charset val="162"/>
    </font>
    <font>
      <sz val="11"/>
      <name val="Times New Roman"/>
      <family val="1"/>
      <charset val="162"/>
    </font>
    <font>
      <sz val="11"/>
      <color theme="1"/>
      <name val="Tahoma"/>
      <family val="2"/>
      <charset val="162"/>
    </font>
    <font>
      <b/>
      <sz val="10"/>
      <color theme="1"/>
      <name val="Times New Roman"/>
      <family val="1"/>
      <charset val="162"/>
    </font>
    <font>
      <b/>
      <sz val="12"/>
      <color theme="1"/>
      <name val="Times New Roman"/>
      <family val="1"/>
      <charset val="162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 applyAlignment="1"/>
    <xf numFmtId="0" fontId="3" fillId="0" borderId="0" xfId="0" applyFont="1" applyAlignment="1">
      <alignment wrapText="1"/>
    </xf>
    <xf numFmtId="0" fontId="3" fillId="0" borderId="1" xfId="0" applyFont="1" applyBorder="1" applyAlignment="1">
      <alignment horizontal="left"/>
    </xf>
    <xf numFmtId="0" fontId="2" fillId="0" borderId="2" xfId="0" applyFont="1" applyBorder="1"/>
    <xf numFmtId="0" fontId="3" fillId="0" borderId="3" xfId="0" applyFont="1" applyBorder="1" applyAlignment="1">
      <alignment horizontal="left"/>
    </xf>
    <xf numFmtId="0" fontId="2" fillId="0" borderId="1" xfId="0" applyFont="1" applyBorder="1" applyAlignment="1">
      <alignment horizontal="left"/>
    </xf>
    <xf numFmtId="0" fontId="2" fillId="0" borderId="3" xfId="0" applyFont="1" applyBorder="1" applyAlignment="1">
      <alignment horizontal="center"/>
    </xf>
    <xf numFmtId="3" fontId="2" fillId="0" borderId="3" xfId="0" applyNumberFormat="1" applyFont="1" applyBorder="1" applyAlignment="1">
      <alignment horizontal="right"/>
    </xf>
    <xf numFmtId="164" fontId="2" fillId="0" borderId="3" xfId="0" applyNumberFormat="1" applyFont="1" applyBorder="1" applyAlignment="1">
      <alignment horizontal="right"/>
    </xf>
    <xf numFmtId="0" fontId="2" fillId="0" borderId="0" xfId="0" applyFont="1" applyBorder="1"/>
    <xf numFmtId="0" fontId="4" fillId="0" borderId="0" xfId="0" applyFont="1" applyAlignment="1">
      <alignment wrapText="1"/>
    </xf>
    <xf numFmtId="3" fontId="2" fillId="0" borderId="0" xfId="0" applyNumberFormat="1" applyFont="1"/>
    <xf numFmtId="0" fontId="4" fillId="0" borderId="4" xfId="0" applyFont="1" applyBorder="1" applyAlignment="1">
      <alignment wrapText="1"/>
    </xf>
    <xf numFmtId="0" fontId="4" fillId="0" borderId="5" xfId="0" applyFont="1" applyBorder="1" applyAlignment="1">
      <alignment wrapText="1"/>
    </xf>
    <xf numFmtId="0" fontId="4" fillId="0" borderId="6" xfId="0" applyFont="1" applyBorder="1" applyAlignment="1">
      <alignment wrapText="1"/>
    </xf>
    <xf numFmtId="0" fontId="5" fillId="0" borderId="0" xfId="0" applyFont="1" applyBorder="1" applyAlignment="1">
      <alignment wrapText="1"/>
    </xf>
    <xf numFmtId="164" fontId="5" fillId="0" borderId="0" xfId="0" applyNumberFormat="1" applyFont="1" applyAlignment="1">
      <alignment horizontal="left" wrapText="1"/>
    </xf>
    <xf numFmtId="0" fontId="5" fillId="0" borderId="8" xfId="0" applyFont="1" applyBorder="1" applyAlignment="1">
      <alignment wrapText="1"/>
    </xf>
    <xf numFmtId="0" fontId="5" fillId="0" borderId="9" xfId="0" applyFont="1" applyBorder="1" applyAlignment="1">
      <alignment wrapText="1"/>
    </xf>
    <xf numFmtId="0" fontId="3" fillId="0" borderId="0" xfId="0" applyFont="1" applyAlignment="1">
      <alignment horizontal="left"/>
    </xf>
    <xf numFmtId="0" fontId="3" fillId="0" borderId="10" xfId="0" applyFont="1" applyBorder="1" applyAlignment="1">
      <alignment horizontal="left"/>
    </xf>
    <xf numFmtId="0" fontId="2" fillId="0" borderId="11" xfId="0" applyFont="1" applyBorder="1"/>
    <xf numFmtId="0" fontId="2" fillId="0" borderId="13" xfId="0" applyFont="1" applyBorder="1"/>
    <xf numFmtId="0" fontId="2" fillId="0" borderId="3" xfId="0" applyFont="1" applyBorder="1" applyAlignment="1">
      <alignment horizontal="right"/>
    </xf>
    <xf numFmtId="3" fontId="2" fillId="0" borderId="14" xfId="0" applyNumberFormat="1" applyFont="1" applyBorder="1" applyAlignment="1">
      <alignment horizontal="right"/>
    </xf>
    <xf numFmtId="0" fontId="2" fillId="0" borderId="10" xfId="0" applyFont="1" applyBorder="1" applyAlignment="1">
      <alignment horizontal="left"/>
    </xf>
    <xf numFmtId="0" fontId="2" fillId="0" borderId="15" xfId="0" applyFont="1" applyBorder="1"/>
    <xf numFmtId="0" fontId="2" fillId="0" borderId="12" xfId="0" applyFont="1" applyBorder="1"/>
    <xf numFmtId="0" fontId="2" fillId="0" borderId="16" xfId="0" applyFont="1" applyBorder="1"/>
    <xf numFmtId="0" fontId="2" fillId="0" borderId="17" xfId="0" applyFont="1" applyBorder="1"/>
    <xf numFmtId="164" fontId="2" fillId="0" borderId="14" xfId="0" applyNumberFormat="1" applyFont="1" applyBorder="1" applyAlignment="1">
      <alignment horizontal="right"/>
    </xf>
    <xf numFmtId="0" fontId="6" fillId="0" borderId="0" xfId="0" applyFont="1" applyAlignment="1">
      <alignment vertical="center"/>
    </xf>
    <xf numFmtId="0" fontId="7" fillId="0" borderId="0" xfId="0" applyFont="1"/>
    <xf numFmtId="3" fontId="7" fillId="0" borderId="0" xfId="0" applyNumberFormat="1" applyFont="1"/>
    <xf numFmtId="0" fontId="8" fillId="0" borderId="0" xfId="0" applyFont="1"/>
    <xf numFmtId="0" fontId="0" fillId="0" borderId="0" xfId="0" applyAlignment="1">
      <alignment vertical="center"/>
    </xf>
    <xf numFmtId="10" fontId="1" fillId="0" borderId="0" xfId="0" applyNumberFormat="1" applyFont="1"/>
    <xf numFmtId="0" fontId="5" fillId="0" borderId="6" xfId="0" applyFont="1" applyBorder="1" applyAlignment="1">
      <alignment wrapText="1"/>
    </xf>
    <xf numFmtId="164" fontId="2" fillId="0" borderId="12" xfId="0" applyNumberFormat="1" applyFont="1" applyBorder="1" applyAlignment="1">
      <alignment horizontal="right"/>
    </xf>
    <xf numFmtId="4" fontId="2" fillId="0" borderId="3" xfId="0" applyNumberFormat="1" applyFont="1" applyBorder="1" applyAlignment="1">
      <alignment horizontal="right"/>
    </xf>
    <xf numFmtId="0" fontId="5" fillId="0" borderId="6" xfId="0" applyFont="1" applyBorder="1" applyAlignment="1">
      <alignment wrapText="1"/>
    </xf>
    <xf numFmtId="0" fontId="5" fillId="0" borderId="6" xfId="0" applyFont="1" applyBorder="1" applyAlignment="1">
      <alignment wrapText="1"/>
    </xf>
    <xf numFmtId="0" fontId="5" fillId="0" borderId="6" xfId="0" applyFont="1" applyBorder="1" applyAlignment="1">
      <alignment wrapText="1"/>
    </xf>
    <xf numFmtId="0" fontId="5" fillId="0" borderId="6" xfId="0" applyFont="1" applyBorder="1" applyAlignment="1">
      <alignment wrapText="1"/>
    </xf>
    <xf numFmtId="0" fontId="5" fillId="0" borderId="7" xfId="0" applyFont="1" applyBorder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47"/>
  <sheetViews>
    <sheetView workbookViewId="0">
      <selection sqref="A1:XFD1048576"/>
    </sheetView>
  </sheetViews>
  <sheetFormatPr defaultRowHeight="15.75" x14ac:dyDescent="0.25"/>
  <cols>
    <col min="1" max="1" width="5.42578125" style="1" customWidth="1"/>
    <col min="2" max="2" width="40.85546875" style="1" customWidth="1"/>
    <col min="3" max="3" width="40" style="1" customWidth="1"/>
    <col min="4" max="6" width="32.28515625" style="1" customWidth="1"/>
    <col min="7" max="7" width="39.5703125" style="1" bestFit="1" customWidth="1"/>
    <col min="8" max="10" width="32.28515625" style="1" customWidth="1"/>
    <col min="11" max="11" width="9.140625" style="1"/>
    <col min="12" max="12" width="11" style="1" bestFit="1" customWidth="1"/>
    <col min="13" max="14" width="9.140625" style="1"/>
    <col min="15" max="15" width="12" style="1" bestFit="1" customWidth="1"/>
    <col min="16" max="16384" width="9.140625" style="1"/>
  </cols>
  <sheetData>
    <row r="1" spans="1:10" x14ac:dyDescent="0.25">
      <c r="A1" s="1" t="s">
        <v>0</v>
      </c>
    </row>
    <row r="2" spans="1:10" s="2" customFormat="1" ht="15" x14ac:dyDescent="0.25">
      <c r="B2" s="3" t="s">
        <v>1</v>
      </c>
      <c r="C2" s="4"/>
      <c r="D2" s="4"/>
      <c r="E2" s="4"/>
      <c r="F2" s="4"/>
      <c r="G2" s="4"/>
      <c r="H2" s="4"/>
      <c r="I2" s="4"/>
    </row>
    <row r="3" spans="1:10" s="2" customFormat="1" ht="15" x14ac:dyDescent="0.25"/>
    <row r="4" spans="1:10" s="2" customFormat="1" ht="15" x14ac:dyDescent="0.25">
      <c r="B4" s="5"/>
      <c r="C4" s="6"/>
      <c r="D4" s="7"/>
      <c r="E4" s="7"/>
      <c r="F4" s="7"/>
      <c r="G4" s="7"/>
      <c r="H4" s="7"/>
      <c r="I4" s="7"/>
      <c r="J4" s="7"/>
    </row>
    <row r="5" spans="1:10" s="2" customFormat="1" ht="15" x14ac:dyDescent="0.25">
      <c r="B5" s="8" t="s">
        <v>2</v>
      </c>
      <c r="C5" s="6"/>
      <c r="D5" s="9" t="s">
        <v>31</v>
      </c>
      <c r="E5" s="9" t="s">
        <v>32</v>
      </c>
      <c r="F5" s="9" t="s">
        <v>33</v>
      </c>
      <c r="G5" s="9" t="s">
        <v>34</v>
      </c>
      <c r="H5" s="9" t="s">
        <v>35</v>
      </c>
      <c r="I5" s="9" t="s">
        <v>36</v>
      </c>
      <c r="J5" s="9" t="s">
        <v>30</v>
      </c>
    </row>
    <row r="6" spans="1:10" s="2" customFormat="1" ht="15" x14ac:dyDescent="0.25">
      <c r="B6" s="8" t="s">
        <v>3</v>
      </c>
      <c r="C6" s="6"/>
      <c r="D6" s="10">
        <v>250300</v>
      </c>
      <c r="E6" s="10">
        <v>152056</v>
      </c>
      <c r="F6" s="10">
        <f>E6+D6</f>
        <v>402356</v>
      </c>
      <c r="G6" s="10">
        <f>+H6-F6</f>
        <v>208583</v>
      </c>
      <c r="H6" s="10">
        <v>610939</v>
      </c>
      <c r="I6" s="10"/>
      <c r="J6" s="10"/>
    </row>
    <row r="7" spans="1:10" s="2" customFormat="1" ht="15" x14ac:dyDescent="0.25">
      <c r="B7" s="8" t="s">
        <v>4</v>
      </c>
      <c r="C7" s="6"/>
      <c r="D7" s="10">
        <v>1608.9</v>
      </c>
      <c r="E7" s="42">
        <v>0</v>
      </c>
      <c r="F7" s="10">
        <f>E7+D7</f>
        <v>1608.9</v>
      </c>
      <c r="G7" s="10">
        <f>+H7-F7</f>
        <v>751.09999999999991</v>
      </c>
      <c r="H7" s="10">
        <v>2360</v>
      </c>
      <c r="I7" s="10"/>
      <c r="J7" s="10"/>
    </row>
    <row r="8" spans="1:10" s="2" customFormat="1" ht="15" x14ac:dyDescent="0.25">
      <c r="B8" s="8" t="s">
        <v>5</v>
      </c>
      <c r="C8" s="6"/>
      <c r="D8" s="10">
        <v>94598</v>
      </c>
      <c r="E8" s="10">
        <v>42886</v>
      </c>
      <c r="F8" s="10">
        <f t="shared" ref="F8:F9" si="0">E8+D8</f>
        <v>137484</v>
      </c>
      <c r="G8" s="10">
        <f>+H8-F8</f>
        <v>59740</v>
      </c>
      <c r="H8" s="10">
        <v>197224</v>
      </c>
      <c r="I8" s="10"/>
      <c r="J8" s="10"/>
    </row>
    <row r="9" spans="1:10" s="2" customFormat="1" ht="15" x14ac:dyDescent="0.25">
      <c r="B9" s="8" t="s">
        <v>6</v>
      </c>
      <c r="C9" s="6"/>
      <c r="D9" s="10">
        <f>+D6+D7+D8</f>
        <v>346506.9</v>
      </c>
      <c r="E9" s="10">
        <v>194942</v>
      </c>
      <c r="F9" s="10">
        <f t="shared" si="0"/>
        <v>541448.9</v>
      </c>
      <c r="G9" s="10">
        <f>+H9-F9</f>
        <v>269074.09999999998</v>
      </c>
      <c r="H9" s="10">
        <f>SUM(H6:H8)</f>
        <v>810523</v>
      </c>
      <c r="I9" s="10"/>
      <c r="J9" s="10"/>
    </row>
    <row r="10" spans="1:10" s="2" customFormat="1" ht="15" x14ac:dyDescent="0.25">
      <c r="B10" s="8" t="s">
        <v>7</v>
      </c>
      <c r="C10" s="6"/>
      <c r="D10" s="10">
        <v>235785748</v>
      </c>
      <c r="E10" s="10">
        <v>225229165</v>
      </c>
      <c r="F10" s="10">
        <v>230675022</v>
      </c>
      <c r="G10" s="10">
        <v>231943015</v>
      </c>
      <c r="H10" s="10">
        <v>231093190</v>
      </c>
      <c r="I10" s="10"/>
      <c r="J10" s="10"/>
    </row>
    <row r="11" spans="1:10" s="2" customFormat="1" ht="15" x14ac:dyDescent="0.25">
      <c r="B11" s="8" t="s">
        <v>8</v>
      </c>
      <c r="C11" s="6"/>
      <c r="D11" s="11">
        <f t="shared" ref="D11" si="1">+D9/D10*100</f>
        <v>0.14695837341279847</v>
      </c>
      <c r="E11" s="11">
        <f>+E9/E10*100</f>
        <v>8.6552733967645804E-2</v>
      </c>
      <c r="F11" s="11">
        <f>+F9/F10*100</f>
        <v>0.23472367979225769</v>
      </c>
      <c r="G11" s="11">
        <f>+G9/G10*100</f>
        <v>0.11600871015667361</v>
      </c>
      <c r="H11" s="11">
        <f>+H9/H10*100</f>
        <v>0.35073426438918431</v>
      </c>
      <c r="I11" s="11"/>
      <c r="J11" s="11"/>
    </row>
    <row r="12" spans="1:10" s="2" customFormat="1" ht="15" x14ac:dyDescent="0.25">
      <c r="B12" s="12"/>
    </row>
    <row r="13" spans="1:10" s="2" customFormat="1" ht="15" x14ac:dyDescent="0.25"/>
    <row r="14" spans="1:10" s="2" customFormat="1" ht="15" x14ac:dyDescent="0.25">
      <c r="B14" s="13" t="s">
        <v>9</v>
      </c>
      <c r="C14" s="13"/>
      <c r="D14" s="13"/>
      <c r="E14" s="13"/>
      <c r="F14" s="13"/>
    </row>
    <row r="15" spans="1:10" s="2" customFormat="1" ht="15" x14ac:dyDescent="0.25">
      <c r="E15" s="14"/>
    </row>
    <row r="16" spans="1:10" s="2" customFormat="1" ht="15" x14ac:dyDescent="0.25">
      <c r="B16" s="15" t="s">
        <v>10</v>
      </c>
      <c r="C16" s="16" t="s">
        <v>10</v>
      </c>
      <c r="D16" s="17" t="s">
        <v>10</v>
      </c>
      <c r="E16" s="14"/>
    </row>
    <row r="17" spans="2:10" s="2" customFormat="1" ht="15" x14ac:dyDescent="0.25">
      <c r="B17" s="46" t="s">
        <v>11</v>
      </c>
      <c r="C17" s="47"/>
      <c r="D17" s="40" t="s">
        <v>10</v>
      </c>
      <c r="E17" s="14"/>
      <c r="J17" s="14"/>
    </row>
    <row r="18" spans="2:10" s="2" customFormat="1" ht="15" x14ac:dyDescent="0.25">
      <c r="B18" s="40"/>
      <c r="C18" s="18"/>
      <c r="D18" s="40"/>
      <c r="E18" s="14"/>
    </row>
    <row r="19" spans="2:10" s="2" customFormat="1" ht="15" x14ac:dyDescent="0.25">
      <c r="B19" s="40" t="s">
        <v>12</v>
      </c>
      <c r="C19" s="19">
        <v>7.0000000000000007E-2</v>
      </c>
      <c r="D19" s="40" t="s">
        <v>10</v>
      </c>
    </row>
    <row r="20" spans="2:10" s="2" customFormat="1" ht="15" x14ac:dyDescent="0.25">
      <c r="B20" s="40" t="s">
        <v>13</v>
      </c>
      <c r="C20" s="19">
        <v>5.0000000000000001E-3</v>
      </c>
      <c r="D20" s="40" t="s">
        <v>10</v>
      </c>
    </row>
    <row r="21" spans="2:10" s="2" customFormat="1" ht="15" x14ac:dyDescent="0.25">
      <c r="B21" s="40" t="s">
        <v>14</v>
      </c>
      <c r="C21" s="19">
        <v>5.0000000000000001E-3</v>
      </c>
      <c r="D21" s="40" t="s">
        <v>10</v>
      </c>
    </row>
    <row r="22" spans="2:10" s="2" customFormat="1" ht="15" x14ac:dyDescent="0.25">
      <c r="B22" s="40" t="s">
        <v>15</v>
      </c>
      <c r="C22" s="19">
        <v>2.9520000000000002E-3</v>
      </c>
      <c r="D22" s="40" t="s">
        <v>10</v>
      </c>
    </row>
    <row r="23" spans="2:10" s="2" customFormat="1" ht="15" x14ac:dyDescent="0.25">
      <c r="B23" s="40" t="s">
        <v>16</v>
      </c>
      <c r="C23" s="19">
        <v>1.1249999999999999E-3</v>
      </c>
      <c r="D23" s="40" t="s">
        <v>10</v>
      </c>
    </row>
    <row r="24" spans="2:10" s="2" customFormat="1" ht="15" x14ac:dyDescent="0.25">
      <c r="B24" s="40" t="s">
        <v>17</v>
      </c>
      <c r="C24" s="19">
        <v>4.4999999999999997E-3</v>
      </c>
      <c r="D24" s="40" t="s">
        <v>10</v>
      </c>
    </row>
    <row r="25" spans="2:10" s="2" customFormat="1" ht="15" x14ac:dyDescent="0.25">
      <c r="B25" s="40" t="s">
        <v>18</v>
      </c>
      <c r="C25" s="19">
        <v>0.04</v>
      </c>
      <c r="D25" s="40" t="s">
        <v>10</v>
      </c>
    </row>
    <row r="26" spans="2:10" s="2" customFormat="1" ht="15" x14ac:dyDescent="0.25">
      <c r="B26" s="20" t="s">
        <v>19</v>
      </c>
      <c r="C26" s="21"/>
      <c r="D26" s="40" t="s">
        <v>10</v>
      </c>
    </row>
    <row r="27" spans="2:10" s="2" customFormat="1" ht="15" x14ac:dyDescent="0.25"/>
    <row r="28" spans="2:10" s="2" customFormat="1" ht="15" x14ac:dyDescent="0.25">
      <c r="H28" s="2" t="s">
        <v>0</v>
      </c>
    </row>
    <row r="29" spans="2:10" s="2" customFormat="1" ht="15" x14ac:dyDescent="0.25">
      <c r="B29" s="22" t="s">
        <v>20</v>
      </c>
      <c r="C29" s="4"/>
      <c r="D29" s="4"/>
      <c r="E29" s="4"/>
      <c r="F29" s="4"/>
      <c r="G29" s="4"/>
      <c r="H29" s="4"/>
      <c r="I29" s="4"/>
    </row>
    <row r="30" spans="2:10" s="2" customFormat="1" ht="15" x14ac:dyDescent="0.25"/>
    <row r="31" spans="2:10" s="2" customFormat="1" ht="15" x14ac:dyDescent="0.25">
      <c r="B31" s="23"/>
      <c r="C31" s="24"/>
      <c r="D31" s="7"/>
      <c r="E31" s="7"/>
      <c r="F31" s="7"/>
      <c r="G31" s="7"/>
      <c r="H31" s="7"/>
      <c r="I31" s="7"/>
      <c r="J31" s="7"/>
    </row>
    <row r="32" spans="2:10" s="2" customFormat="1" ht="15" x14ac:dyDescent="0.25">
      <c r="B32" s="8" t="s">
        <v>2</v>
      </c>
      <c r="C32" s="6"/>
      <c r="D32" s="9" t="s">
        <v>31</v>
      </c>
      <c r="E32" s="9" t="s">
        <v>32</v>
      </c>
      <c r="F32" s="9" t="s">
        <v>33</v>
      </c>
      <c r="G32" s="9" t="s">
        <v>34</v>
      </c>
      <c r="H32" s="9" t="s">
        <v>35</v>
      </c>
      <c r="I32" s="9" t="s">
        <v>36</v>
      </c>
      <c r="J32" s="9" t="s">
        <v>30</v>
      </c>
    </row>
    <row r="33" spans="2:32" s="2" customFormat="1" ht="15" customHeight="1" x14ac:dyDescent="0.25">
      <c r="B33" s="8" t="s">
        <v>21</v>
      </c>
      <c r="C33" s="25"/>
      <c r="D33" s="26" t="s">
        <v>29</v>
      </c>
      <c r="E33" s="26" t="s">
        <v>29</v>
      </c>
      <c r="F33" s="26" t="s">
        <v>29</v>
      </c>
      <c r="G33" s="26" t="s">
        <v>29</v>
      </c>
      <c r="H33" s="26" t="s">
        <v>29</v>
      </c>
      <c r="I33" s="26"/>
      <c r="J33" s="26"/>
    </row>
    <row r="34" spans="2:32" s="2" customFormat="1" ht="15" customHeight="1" x14ac:dyDescent="0.25">
      <c r="B34" s="8" t="s">
        <v>23</v>
      </c>
      <c r="C34" s="6"/>
      <c r="D34" s="27">
        <v>331685</v>
      </c>
      <c r="E34" s="10">
        <f>F34-D34</f>
        <v>316727</v>
      </c>
      <c r="F34" s="27">
        <v>648412</v>
      </c>
      <c r="G34" s="10">
        <f>H34-F34</f>
        <v>326282</v>
      </c>
      <c r="H34" s="27">
        <v>974694</v>
      </c>
      <c r="I34" s="27"/>
      <c r="J34" s="27"/>
    </row>
    <row r="35" spans="2:32" s="2" customFormat="1" ht="15" customHeight="1" x14ac:dyDescent="0.25">
      <c r="B35" s="8" t="s">
        <v>24</v>
      </c>
      <c r="C35" s="6"/>
      <c r="D35" s="26"/>
      <c r="E35" s="10"/>
      <c r="F35" s="27"/>
      <c r="G35" s="27"/>
      <c r="H35" s="26"/>
      <c r="I35" s="26"/>
      <c r="J35" s="26"/>
    </row>
    <row r="36" spans="2:32" s="2" customFormat="1" ht="15" customHeight="1" x14ac:dyDescent="0.25">
      <c r="B36" s="8" t="s">
        <v>23</v>
      </c>
      <c r="C36" s="6"/>
      <c r="D36" s="26"/>
      <c r="E36" s="10"/>
      <c r="F36" s="26"/>
      <c r="G36" s="26"/>
      <c r="H36" s="26"/>
      <c r="I36" s="26"/>
      <c r="J36" s="26"/>
    </row>
    <row r="37" spans="2:32" s="2" customFormat="1" ht="15" customHeight="1" x14ac:dyDescent="0.25">
      <c r="B37" s="8" t="s">
        <v>25</v>
      </c>
      <c r="C37" s="6"/>
      <c r="D37" s="26" t="s">
        <v>22</v>
      </c>
      <c r="E37" s="26" t="s">
        <v>22</v>
      </c>
      <c r="F37" s="26" t="s">
        <v>22</v>
      </c>
      <c r="G37" s="26" t="s">
        <v>22</v>
      </c>
      <c r="H37" s="26" t="s">
        <v>22</v>
      </c>
      <c r="I37" s="26"/>
      <c r="J37" s="26"/>
    </row>
    <row r="38" spans="2:32" s="2" customFormat="1" ht="15" customHeight="1" x14ac:dyDescent="0.25">
      <c r="B38" s="8" t="s">
        <v>23</v>
      </c>
      <c r="C38" s="6"/>
      <c r="D38" s="10">
        <v>4971</v>
      </c>
      <c r="E38" s="10">
        <f>F38-D38</f>
        <v>4970</v>
      </c>
      <c r="F38" s="10">
        <v>9941</v>
      </c>
      <c r="G38" s="10">
        <f>H38-F38</f>
        <v>4971</v>
      </c>
      <c r="H38" s="27">
        <v>14912</v>
      </c>
      <c r="I38" s="27"/>
      <c r="J38" s="27"/>
    </row>
    <row r="39" spans="2:32" s="2" customFormat="1" ht="15" customHeight="1" x14ac:dyDescent="0.25">
      <c r="B39" s="8" t="s">
        <v>26</v>
      </c>
      <c r="C39" s="6"/>
      <c r="D39" s="26"/>
      <c r="E39" s="26"/>
      <c r="F39" s="26"/>
      <c r="G39" s="26"/>
      <c r="H39" s="26"/>
      <c r="I39" s="26"/>
      <c r="J39" s="26"/>
    </row>
    <row r="40" spans="2:32" s="2" customFormat="1" ht="15" customHeight="1" x14ac:dyDescent="0.25">
      <c r="B40" s="8" t="s">
        <v>23</v>
      </c>
      <c r="C40" s="6"/>
      <c r="D40" s="10"/>
      <c r="E40" s="27"/>
      <c r="F40" s="10"/>
      <c r="G40" s="27"/>
      <c r="H40" s="27"/>
      <c r="I40" s="27"/>
      <c r="J40" s="27"/>
    </row>
    <row r="41" spans="2:32" s="2" customFormat="1" ht="15" customHeight="1" x14ac:dyDescent="0.25">
      <c r="B41" s="28" t="s">
        <v>7</v>
      </c>
      <c r="C41" s="24"/>
      <c r="D41" s="10">
        <v>235785748</v>
      </c>
      <c r="E41" s="10">
        <v>225229165</v>
      </c>
      <c r="F41" s="10">
        <v>230675022</v>
      </c>
      <c r="G41" s="10">
        <v>231943015</v>
      </c>
      <c r="H41" s="10">
        <v>231093190</v>
      </c>
      <c r="I41" s="10"/>
      <c r="J41" s="10"/>
    </row>
    <row r="42" spans="2:32" s="2" customFormat="1" ht="15" customHeight="1" x14ac:dyDescent="0.25">
      <c r="B42" s="28" t="s">
        <v>27</v>
      </c>
      <c r="C42" s="29"/>
      <c r="D42" s="30"/>
      <c r="E42" s="29"/>
      <c r="F42" s="30"/>
      <c r="G42" s="29"/>
      <c r="H42" s="30"/>
      <c r="I42" s="41"/>
      <c r="J42" s="41"/>
    </row>
    <row r="43" spans="2:32" s="2" customFormat="1" ht="15" customHeight="1" x14ac:dyDescent="0.25">
      <c r="B43" s="31" t="s">
        <v>28</v>
      </c>
      <c r="C43" s="32"/>
      <c r="D43" s="33">
        <f>(+D34+D38+D40)/D41*100</f>
        <v>0.14278047034462829</v>
      </c>
      <c r="E43" s="33">
        <f t="shared" ref="E43:H43" si="2">(+E34+E38+E40)/E41*100</f>
        <v>0.14283096951498267</v>
      </c>
      <c r="F43" s="33">
        <f t="shared" si="2"/>
        <v>0.2854028122732768</v>
      </c>
      <c r="G43" s="33">
        <f t="shared" si="2"/>
        <v>0.14281654483106551</v>
      </c>
      <c r="H43" s="33">
        <f t="shared" si="2"/>
        <v>0.42822811005378392</v>
      </c>
      <c r="I43" s="33"/>
      <c r="J43" s="33"/>
    </row>
    <row r="44" spans="2:32" s="2" customFormat="1" ht="15" customHeight="1" x14ac:dyDescent="0.25"/>
    <row r="45" spans="2:32" s="2" customFormat="1" ht="15" customHeight="1" x14ac:dyDescent="0.25">
      <c r="E45" s="14"/>
    </row>
    <row r="46" spans="2:32" x14ac:dyDescent="0.25">
      <c r="B46" s="34"/>
      <c r="C46" s="35"/>
      <c r="D46" s="35"/>
      <c r="E46" s="35"/>
      <c r="F46" s="36"/>
      <c r="G46" s="37"/>
      <c r="H46" s="37"/>
      <c r="I46" s="37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</row>
    <row r="47" spans="2:32" x14ac:dyDescent="0.25">
      <c r="B47" s="38"/>
      <c r="F47" s="39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</row>
  </sheetData>
  <mergeCells count="1">
    <mergeCell ref="B17:C17"/>
  </mergeCells>
  <pageMargins left="0.70866141732283472" right="0.70866141732283472" top="0.74803149606299213" bottom="0.74803149606299213" header="0.31496062992125984" footer="0.31496062992125984"/>
  <pageSetup paperSize="9" scale="9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47"/>
  <sheetViews>
    <sheetView topLeftCell="B22" workbookViewId="0">
      <selection activeCell="B38" sqref="B38"/>
    </sheetView>
  </sheetViews>
  <sheetFormatPr defaultRowHeight="15.75" x14ac:dyDescent="0.25"/>
  <cols>
    <col min="1" max="1" width="5.42578125" style="1" customWidth="1"/>
    <col min="2" max="2" width="40.85546875" style="1" customWidth="1"/>
    <col min="3" max="3" width="40" style="1" customWidth="1"/>
    <col min="4" max="6" width="32.28515625" style="1" customWidth="1"/>
    <col min="7" max="7" width="39.5703125" style="1" customWidth="1"/>
    <col min="8" max="10" width="32.28515625" style="1" customWidth="1"/>
    <col min="11" max="11" width="9.140625" style="1"/>
    <col min="12" max="12" width="11" style="1" bestFit="1" customWidth="1"/>
    <col min="13" max="14" width="9.140625" style="1"/>
    <col min="15" max="15" width="12" style="1" bestFit="1" customWidth="1"/>
    <col min="16" max="16384" width="9.140625" style="1"/>
  </cols>
  <sheetData>
    <row r="1" spans="1:10" x14ac:dyDescent="0.25">
      <c r="A1" s="1" t="s">
        <v>0</v>
      </c>
    </row>
    <row r="2" spans="1:10" s="2" customFormat="1" ht="15" x14ac:dyDescent="0.25">
      <c r="B2" s="3" t="s">
        <v>1</v>
      </c>
      <c r="C2" s="4"/>
      <c r="D2" s="4"/>
      <c r="E2" s="4"/>
      <c r="F2" s="4"/>
      <c r="G2" s="4"/>
      <c r="H2" s="4"/>
      <c r="I2" s="4"/>
    </row>
    <row r="3" spans="1:10" s="2" customFormat="1" ht="15" x14ac:dyDescent="0.25"/>
    <row r="4" spans="1:10" s="2" customFormat="1" ht="15" x14ac:dyDescent="0.25">
      <c r="B4" s="5"/>
      <c r="C4" s="6"/>
      <c r="D4" s="7"/>
      <c r="E4" s="7"/>
      <c r="F4" s="7"/>
      <c r="G4" s="7"/>
      <c r="H4" s="7"/>
      <c r="I4" s="7"/>
      <c r="J4" s="7"/>
    </row>
    <row r="5" spans="1:10" s="2" customFormat="1" ht="15" x14ac:dyDescent="0.25">
      <c r="B5" s="8" t="s">
        <v>2</v>
      </c>
      <c r="C5" s="6"/>
      <c r="D5" s="9" t="s">
        <v>37</v>
      </c>
      <c r="E5" s="9" t="s">
        <v>38</v>
      </c>
      <c r="F5" s="9" t="s">
        <v>39</v>
      </c>
      <c r="G5" s="9" t="s">
        <v>40</v>
      </c>
      <c r="H5" s="9" t="s">
        <v>41</v>
      </c>
      <c r="I5" s="9" t="s">
        <v>42</v>
      </c>
      <c r="J5" s="9" t="s">
        <v>43</v>
      </c>
    </row>
    <row r="6" spans="1:10" s="2" customFormat="1" ht="15" x14ac:dyDescent="0.25">
      <c r="B6" s="8" t="s">
        <v>3</v>
      </c>
      <c r="C6" s="6"/>
      <c r="D6" s="10">
        <v>105584</v>
      </c>
      <c r="E6" s="10"/>
      <c r="F6" s="10"/>
      <c r="G6" s="10"/>
      <c r="H6" s="10"/>
      <c r="I6" s="10"/>
      <c r="J6" s="10"/>
    </row>
    <row r="7" spans="1:10" s="2" customFormat="1" ht="15" x14ac:dyDescent="0.25">
      <c r="B7" s="8" t="s">
        <v>4</v>
      </c>
      <c r="C7" s="6"/>
      <c r="D7" s="10">
        <v>81</v>
      </c>
      <c r="E7" s="42"/>
      <c r="F7" s="10"/>
      <c r="G7" s="10"/>
      <c r="H7" s="10"/>
      <c r="I7" s="10"/>
      <c r="J7" s="10"/>
    </row>
    <row r="8" spans="1:10" s="2" customFormat="1" ht="15" x14ac:dyDescent="0.25">
      <c r="B8" s="8" t="s">
        <v>5</v>
      </c>
      <c r="C8" s="6"/>
      <c r="D8" s="10">
        <v>146715</v>
      </c>
      <c r="E8" s="10"/>
      <c r="F8" s="10"/>
      <c r="G8" s="10"/>
      <c r="H8" s="10"/>
      <c r="I8" s="10"/>
      <c r="J8" s="10"/>
    </row>
    <row r="9" spans="1:10" s="2" customFormat="1" ht="15" x14ac:dyDescent="0.25">
      <c r="B9" s="8" t="s">
        <v>6</v>
      </c>
      <c r="C9" s="6"/>
      <c r="D9" s="10">
        <f>+D6+D7+D8</f>
        <v>252380</v>
      </c>
      <c r="E9" s="10"/>
      <c r="F9" s="10"/>
      <c r="G9" s="10"/>
      <c r="H9" s="10"/>
      <c r="I9" s="10"/>
      <c r="J9" s="10"/>
    </row>
    <row r="10" spans="1:10" s="2" customFormat="1" ht="15" x14ac:dyDescent="0.25">
      <c r="B10" s="8" t="s">
        <v>7</v>
      </c>
      <c r="C10" s="6"/>
      <c r="D10" s="10">
        <v>240623116</v>
      </c>
      <c r="E10" s="10"/>
      <c r="F10" s="10"/>
      <c r="G10" s="10"/>
      <c r="H10" s="10"/>
      <c r="I10" s="10"/>
      <c r="J10" s="10"/>
    </row>
    <row r="11" spans="1:10" s="2" customFormat="1" ht="15" x14ac:dyDescent="0.25">
      <c r="B11" s="8" t="s">
        <v>8</v>
      </c>
      <c r="C11" s="6"/>
      <c r="D11" s="11">
        <f t="shared" ref="D11" si="0">+D9/D10*100</f>
        <v>0.10488601602183557</v>
      </c>
      <c r="E11" s="11"/>
      <c r="F11" s="11"/>
      <c r="G11" s="11"/>
      <c r="H11" s="11"/>
      <c r="I11" s="11"/>
      <c r="J11" s="11"/>
    </row>
    <row r="12" spans="1:10" s="2" customFormat="1" ht="15" x14ac:dyDescent="0.25">
      <c r="B12" s="12"/>
    </row>
    <row r="13" spans="1:10" s="2" customFormat="1" ht="15" x14ac:dyDescent="0.25"/>
    <row r="14" spans="1:10" s="2" customFormat="1" ht="15" x14ac:dyDescent="0.25">
      <c r="B14" s="13" t="s">
        <v>9</v>
      </c>
      <c r="C14" s="13"/>
      <c r="D14" s="13"/>
      <c r="E14" s="13"/>
      <c r="F14" s="13"/>
    </row>
    <row r="15" spans="1:10" s="2" customFormat="1" ht="15" x14ac:dyDescent="0.25">
      <c r="E15" s="14"/>
    </row>
    <row r="16" spans="1:10" s="2" customFormat="1" ht="15" x14ac:dyDescent="0.25">
      <c r="B16" s="15" t="s">
        <v>10</v>
      </c>
      <c r="C16" s="16" t="s">
        <v>10</v>
      </c>
      <c r="D16" s="17" t="s">
        <v>10</v>
      </c>
      <c r="E16" s="14"/>
    </row>
    <row r="17" spans="2:10" s="2" customFormat="1" ht="15" x14ac:dyDescent="0.25">
      <c r="B17" s="46" t="s">
        <v>11</v>
      </c>
      <c r="C17" s="47"/>
      <c r="D17" s="43" t="s">
        <v>10</v>
      </c>
      <c r="E17" s="14"/>
      <c r="J17" s="14"/>
    </row>
    <row r="18" spans="2:10" s="2" customFormat="1" ht="15" x14ac:dyDescent="0.25">
      <c r="B18" s="43"/>
      <c r="C18" s="18"/>
      <c r="D18" s="43"/>
      <c r="E18" s="14"/>
    </row>
    <row r="19" spans="2:10" s="2" customFormat="1" ht="15" x14ac:dyDescent="0.25">
      <c r="B19" s="43" t="s">
        <v>12</v>
      </c>
      <c r="C19" s="19">
        <v>7.0000000000000007E-2</v>
      </c>
      <c r="D19" s="43" t="s">
        <v>10</v>
      </c>
    </row>
    <row r="20" spans="2:10" s="2" customFormat="1" ht="15" x14ac:dyDescent="0.25">
      <c r="B20" s="43" t="s">
        <v>13</v>
      </c>
      <c r="C20" s="19">
        <v>5.0000000000000001E-3</v>
      </c>
      <c r="D20" s="43" t="s">
        <v>10</v>
      </c>
    </row>
    <row r="21" spans="2:10" s="2" customFormat="1" ht="15" x14ac:dyDescent="0.25">
      <c r="B21" s="43" t="s">
        <v>14</v>
      </c>
      <c r="C21" s="19">
        <v>5.0000000000000001E-3</v>
      </c>
      <c r="D21" s="43" t="s">
        <v>10</v>
      </c>
    </row>
    <row r="22" spans="2:10" s="2" customFormat="1" ht="15" x14ac:dyDescent="0.25">
      <c r="B22" s="43" t="s">
        <v>15</v>
      </c>
      <c r="C22" s="19">
        <v>2.9520000000000002E-3</v>
      </c>
      <c r="D22" s="43" t="s">
        <v>10</v>
      </c>
    </row>
    <row r="23" spans="2:10" s="2" customFormat="1" ht="15" x14ac:dyDescent="0.25">
      <c r="B23" s="43" t="s">
        <v>16</v>
      </c>
      <c r="C23" s="19">
        <v>1.1249999999999999E-3</v>
      </c>
      <c r="D23" s="43" t="s">
        <v>10</v>
      </c>
    </row>
    <row r="24" spans="2:10" s="2" customFormat="1" ht="15" x14ac:dyDescent="0.25">
      <c r="B24" s="43" t="s">
        <v>17</v>
      </c>
      <c r="C24" s="19">
        <v>4.4999999999999997E-3</v>
      </c>
      <c r="D24" s="43" t="s">
        <v>10</v>
      </c>
    </row>
    <row r="25" spans="2:10" s="2" customFormat="1" ht="15" x14ac:dyDescent="0.25">
      <c r="B25" s="43" t="s">
        <v>18</v>
      </c>
      <c r="C25" s="19">
        <v>0.04</v>
      </c>
      <c r="D25" s="43" t="s">
        <v>10</v>
      </c>
    </row>
    <row r="26" spans="2:10" s="2" customFormat="1" ht="15" x14ac:dyDescent="0.25">
      <c r="B26" s="20" t="s">
        <v>19</v>
      </c>
      <c r="C26" s="21"/>
      <c r="D26" s="43" t="s">
        <v>10</v>
      </c>
    </row>
    <row r="27" spans="2:10" s="2" customFormat="1" ht="15" x14ac:dyDescent="0.25"/>
    <row r="28" spans="2:10" s="2" customFormat="1" ht="15" x14ac:dyDescent="0.25">
      <c r="H28" s="2" t="s">
        <v>0</v>
      </c>
    </row>
    <row r="29" spans="2:10" s="2" customFormat="1" ht="15" x14ac:dyDescent="0.25">
      <c r="B29" s="22" t="s">
        <v>20</v>
      </c>
      <c r="C29" s="4"/>
      <c r="D29" s="4"/>
      <c r="E29" s="4"/>
      <c r="F29" s="4"/>
      <c r="G29" s="4"/>
      <c r="H29" s="4"/>
      <c r="I29" s="4"/>
    </row>
    <row r="30" spans="2:10" s="2" customFormat="1" ht="15" x14ac:dyDescent="0.25"/>
    <row r="31" spans="2:10" s="2" customFormat="1" ht="15" x14ac:dyDescent="0.25">
      <c r="B31" s="23"/>
      <c r="C31" s="24"/>
      <c r="D31" s="7"/>
      <c r="E31" s="7"/>
      <c r="F31" s="7"/>
      <c r="G31" s="7"/>
      <c r="H31" s="7"/>
      <c r="I31" s="7"/>
      <c r="J31" s="7"/>
    </row>
    <row r="32" spans="2:10" s="2" customFormat="1" ht="15" x14ac:dyDescent="0.25">
      <c r="B32" s="8" t="s">
        <v>2</v>
      </c>
      <c r="C32" s="6"/>
      <c r="D32" s="9" t="s">
        <v>37</v>
      </c>
      <c r="E32" s="9" t="s">
        <v>38</v>
      </c>
      <c r="F32" s="9" t="s">
        <v>39</v>
      </c>
      <c r="G32" s="9" t="s">
        <v>40</v>
      </c>
      <c r="H32" s="9" t="s">
        <v>41</v>
      </c>
      <c r="I32" s="9" t="s">
        <v>42</v>
      </c>
      <c r="J32" s="9" t="s">
        <v>43</v>
      </c>
    </row>
    <row r="33" spans="2:32" s="2" customFormat="1" ht="15" customHeight="1" x14ac:dyDescent="0.25">
      <c r="B33" s="8" t="s">
        <v>21</v>
      </c>
      <c r="C33" s="25"/>
      <c r="D33" s="26" t="s">
        <v>29</v>
      </c>
      <c r="E33" s="26"/>
      <c r="F33" s="26"/>
      <c r="G33" s="26"/>
      <c r="H33" s="26"/>
      <c r="I33" s="26"/>
      <c r="J33" s="26"/>
    </row>
    <row r="34" spans="2:32" s="2" customFormat="1" ht="15" customHeight="1" x14ac:dyDescent="0.25">
      <c r="B34" s="8" t="s">
        <v>23</v>
      </c>
      <c r="C34" s="6"/>
      <c r="D34" s="27">
        <v>338471</v>
      </c>
      <c r="E34" s="10"/>
      <c r="F34" s="27"/>
      <c r="G34" s="10"/>
      <c r="H34" s="27"/>
      <c r="I34" s="10"/>
      <c r="J34" s="27"/>
    </row>
    <row r="35" spans="2:32" s="2" customFormat="1" ht="15" customHeight="1" x14ac:dyDescent="0.25">
      <c r="B35" s="8" t="s">
        <v>24</v>
      </c>
      <c r="C35" s="6"/>
      <c r="D35" s="26"/>
      <c r="E35" s="10"/>
      <c r="F35" s="27"/>
      <c r="G35" s="27"/>
      <c r="H35" s="26"/>
      <c r="I35" s="27"/>
      <c r="J35" s="26"/>
    </row>
    <row r="36" spans="2:32" s="2" customFormat="1" ht="15" customHeight="1" x14ac:dyDescent="0.25">
      <c r="B36" s="8" t="s">
        <v>23</v>
      </c>
      <c r="C36" s="6"/>
      <c r="D36" s="26"/>
      <c r="E36" s="10"/>
      <c r="F36" s="26"/>
      <c r="G36" s="26"/>
      <c r="H36" s="26"/>
      <c r="I36" s="26"/>
      <c r="J36" s="26"/>
    </row>
    <row r="37" spans="2:32" s="2" customFormat="1" ht="15" customHeight="1" x14ac:dyDescent="0.25">
      <c r="B37" s="8" t="s">
        <v>25</v>
      </c>
      <c r="C37" s="6"/>
      <c r="D37" s="26" t="s">
        <v>22</v>
      </c>
      <c r="E37" s="26"/>
      <c r="F37" s="26"/>
      <c r="G37" s="26"/>
      <c r="H37" s="26"/>
      <c r="I37" s="26"/>
      <c r="J37" s="26"/>
    </row>
    <row r="38" spans="2:32" s="2" customFormat="1" ht="15" customHeight="1" x14ac:dyDescent="0.25">
      <c r="B38" s="8" t="s">
        <v>23</v>
      </c>
      <c r="C38" s="6"/>
      <c r="D38" s="10">
        <v>5635</v>
      </c>
      <c r="E38" s="10"/>
      <c r="F38" s="10"/>
      <c r="G38" s="10"/>
      <c r="H38" s="27"/>
      <c r="I38" s="10"/>
      <c r="J38" s="27"/>
    </row>
    <row r="39" spans="2:32" s="2" customFormat="1" ht="15" customHeight="1" x14ac:dyDescent="0.25">
      <c r="B39" s="8" t="s">
        <v>26</v>
      </c>
      <c r="C39" s="6"/>
      <c r="D39" s="26"/>
      <c r="E39" s="26"/>
      <c r="F39" s="26"/>
      <c r="G39" s="26"/>
      <c r="H39" s="26"/>
      <c r="I39" s="26"/>
      <c r="J39" s="26"/>
    </row>
    <row r="40" spans="2:32" s="2" customFormat="1" ht="15" customHeight="1" x14ac:dyDescent="0.25">
      <c r="B40" s="8" t="s">
        <v>23</v>
      </c>
      <c r="C40" s="6"/>
      <c r="D40" s="10"/>
      <c r="E40" s="27"/>
      <c r="F40" s="10"/>
      <c r="G40" s="27"/>
      <c r="H40" s="27"/>
      <c r="I40" s="27"/>
      <c r="J40" s="27"/>
    </row>
    <row r="41" spans="2:32" s="2" customFormat="1" ht="15" customHeight="1" x14ac:dyDescent="0.25">
      <c r="B41" s="28" t="s">
        <v>7</v>
      </c>
      <c r="C41" s="24"/>
      <c r="D41" s="10">
        <v>240623116</v>
      </c>
      <c r="E41" s="10"/>
      <c r="F41" s="10"/>
      <c r="G41" s="10"/>
      <c r="H41" s="10"/>
      <c r="I41" s="10"/>
      <c r="J41" s="10"/>
    </row>
    <row r="42" spans="2:32" s="2" customFormat="1" ht="15" customHeight="1" x14ac:dyDescent="0.25">
      <c r="B42" s="28" t="s">
        <v>27</v>
      </c>
      <c r="C42" s="29"/>
      <c r="D42" s="30"/>
      <c r="E42" s="29"/>
      <c r="F42" s="30"/>
      <c r="G42" s="29"/>
      <c r="H42" s="30"/>
      <c r="I42" s="29"/>
      <c r="J42" s="41"/>
    </row>
    <row r="43" spans="2:32" s="2" customFormat="1" ht="15" customHeight="1" x14ac:dyDescent="0.25">
      <c r="B43" s="31" t="s">
        <v>28</v>
      </c>
      <c r="C43" s="32"/>
      <c r="D43" s="33">
        <f>(+D34+D38+D40)/D41*100</f>
        <v>0.14300621059200314</v>
      </c>
      <c r="E43" s="33"/>
      <c r="F43" s="33"/>
      <c r="G43" s="33"/>
      <c r="H43" s="33"/>
      <c r="I43" s="33"/>
      <c r="J43" s="33"/>
    </row>
    <row r="44" spans="2:32" s="2" customFormat="1" ht="15" customHeight="1" x14ac:dyDescent="0.25"/>
    <row r="45" spans="2:32" s="2" customFormat="1" ht="15" customHeight="1" x14ac:dyDescent="0.25">
      <c r="E45" s="14"/>
    </row>
    <row r="46" spans="2:32" x14ac:dyDescent="0.25">
      <c r="B46" s="34"/>
      <c r="C46" s="35"/>
      <c r="D46" s="36"/>
      <c r="E46" s="35"/>
      <c r="F46" s="36"/>
      <c r="G46" s="37"/>
      <c r="H46" s="37"/>
      <c r="I46" s="37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</row>
    <row r="47" spans="2:32" x14ac:dyDescent="0.25">
      <c r="B47" s="38"/>
      <c r="D47" s="36"/>
      <c r="F47" s="39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</row>
  </sheetData>
  <mergeCells count="1">
    <mergeCell ref="B17:C17"/>
  </mergeCells>
  <pageMargins left="0.70866141732283472" right="0.70866141732283472" top="0.74803149606299213" bottom="0.74803149606299213" header="0.31496062992125984" footer="0.31496062992125984"/>
  <pageSetup paperSize="9" scale="9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47"/>
  <sheetViews>
    <sheetView workbookViewId="0">
      <selection sqref="A1:XFD1048576"/>
    </sheetView>
  </sheetViews>
  <sheetFormatPr defaultRowHeight="15.75" x14ac:dyDescent="0.25"/>
  <cols>
    <col min="1" max="1" width="5.42578125" style="1" customWidth="1"/>
    <col min="2" max="2" width="40.85546875" style="1" customWidth="1"/>
    <col min="3" max="3" width="40" style="1" customWidth="1"/>
    <col min="4" max="6" width="32.28515625" style="1" customWidth="1"/>
    <col min="7" max="7" width="39.5703125" style="1" customWidth="1"/>
    <col min="8" max="10" width="32.28515625" style="1" customWidth="1"/>
    <col min="11" max="11" width="9.140625" style="1"/>
    <col min="12" max="12" width="11" style="1" bestFit="1" customWidth="1"/>
    <col min="13" max="14" width="9.140625" style="1"/>
    <col min="15" max="15" width="12" style="1" bestFit="1" customWidth="1"/>
    <col min="16" max="16384" width="9.140625" style="1"/>
  </cols>
  <sheetData>
    <row r="1" spans="1:10" x14ac:dyDescent="0.25">
      <c r="A1" s="1" t="s">
        <v>0</v>
      </c>
    </row>
    <row r="2" spans="1:10" s="2" customFormat="1" ht="15" x14ac:dyDescent="0.25">
      <c r="B2" s="3" t="s">
        <v>1</v>
      </c>
      <c r="C2" s="4"/>
      <c r="D2" s="4"/>
      <c r="E2" s="4"/>
      <c r="F2" s="4"/>
      <c r="G2" s="4"/>
      <c r="H2" s="4"/>
      <c r="I2" s="4"/>
    </row>
    <row r="3" spans="1:10" s="2" customFormat="1" ht="15" x14ac:dyDescent="0.25"/>
    <row r="4" spans="1:10" s="2" customFormat="1" ht="15" x14ac:dyDescent="0.25">
      <c r="B4" s="5"/>
      <c r="C4" s="6"/>
      <c r="D4" s="7"/>
      <c r="E4" s="7"/>
      <c r="F4" s="7"/>
      <c r="G4" s="7"/>
      <c r="H4" s="7"/>
      <c r="I4" s="7"/>
      <c r="J4" s="7"/>
    </row>
    <row r="5" spans="1:10" s="2" customFormat="1" ht="15" x14ac:dyDescent="0.25">
      <c r="B5" s="8" t="s">
        <v>2</v>
      </c>
      <c r="C5" s="6"/>
      <c r="D5" s="9" t="s">
        <v>37</v>
      </c>
      <c r="E5" s="9" t="s">
        <v>38</v>
      </c>
      <c r="F5" s="9" t="s">
        <v>39</v>
      </c>
      <c r="G5" s="9" t="s">
        <v>40</v>
      </c>
      <c r="H5" s="9" t="s">
        <v>41</v>
      </c>
      <c r="I5" s="9" t="s">
        <v>42</v>
      </c>
      <c r="J5" s="9" t="s">
        <v>43</v>
      </c>
    </row>
    <row r="6" spans="1:10" s="2" customFormat="1" ht="15" x14ac:dyDescent="0.25">
      <c r="B6" s="8" t="s">
        <v>3</v>
      </c>
      <c r="C6" s="6"/>
      <c r="D6" s="10">
        <v>105584</v>
      </c>
      <c r="E6" s="10">
        <f>+F6-D6</f>
        <v>20454</v>
      </c>
      <c r="F6" s="10">
        <v>126038</v>
      </c>
      <c r="G6" s="10"/>
      <c r="H6" s="10"/>
      <c r="I6" s="10"/>
      <c r="J6" s="10"/>
    </row>
    <row r="7" spans="1:10" s="2" customFormat="1" ht="15" x14ac:dyDescent="0.25">
      <c r="B7" s="8" t="s">
        <v>4</v>
      </c>
      <c r="C7" s="6"/>
      <c r="D7" s="10">
        <v>81</v>
      </c>
      <c r="E7" s="10">
        <f t="shared" ref="E7:E9" si="0">+F7-D7</f>
        <v>559</v>
      </c>
      <c r="F7" s="10">
        <v>640</v>
      </c>
      <c r="G7" s="10"/>
      <c r="H7" s="10"/>
      <c r="I7" s="10"/>
      <c r="J7" s="10"/>
    </row>
    <row r="8" spans="1:10" s="2" customFormat="1" ht="15" x14ac:dyDescent="0.25">
      <c r="B8" s="8" t="s">
        <v>5</v>
      </c>
      <c r="C8" s="6"/>
      <c r="D8" s="10">
        <v>146715</v>
      </c>
      <c r="E8" s="10">
        <f t="shared" si="0"/>
        <v>69476</v>
      </c>
      <c r="F8" s="10">
        <v>216191</v>
      </c>
      <c r="G8" s="10"/>
      <c r="H8" s="10"/>
      <c r="I8" s="10"/>
      <c r="J8" s="10"/>
    </row>
    <row r="9" spans="1:10" s="2" customFormat="1" ht="15" x14ac:dyDescent="0.25">
      <c r="B9" s="8" t="s">
        <v>6</v>
      </c>
      <c r="C9" s="6"/>
      <c r="D9" s="10">
        <f>+D6+D7+D8</f>
        <v>252380</v>
      </c>
      <c r="E9" s="10">
        <f t="shared" si="0"/>
        <v>90489</v>
      </c>
      <c r="F9" s="10">
        <f>+F6+F7+F8</f>
        <v>342869</v>
      </c>
      <c r="G9" s="10"/>
      <c r="H9" s="10"/>
      <c r="I9" s="10"/>
      <c r="J9" s="10"/>
    </row>
    <row r="10" spans="1:10" s="2" customFormat="1" ht="15" x14ac:dyDescent="0.25">
      <c r="B10" s="8" t="s">
        <v>7</v>
      </c>
      <c r="C10" s="6"/>
      <c r="D10" s="10">
        <v>240623116</v>
      </c>
      <c r="E10" s="10">
        <v>217150747.78419355</v>
      </c>
      <c r="F10" s="10">
        <v>229073220.42904755</v>
      </c>
      <c r="G10" s="10"/>
      <c r="H10" s="10"/>
      <c r="I10" s="10"/>
      <c r="J10" s="10"/>
    </row>
    <row r="11" spans="1:10" s="2" customFormat="1" ht="15" x14ac:dyDescent="0.25">
      <c r="B11" s="8" t="s">
        <v>8</v>
      </c>
      <c r="C11" s="6"/>
      <c r="D11" s="11">
        <f t="shared" ref="D11:E11" si="1">+D9/D10*100</f>
        <v>0.10488601602183557</v>
      </c>
      <c r="E11" s="11">
        <f t="shared" si="1"/>
        <v>4.1671051526807924E-2</v>
      </c>
      <c r="F11" s="11">
        <f>+F9/F10*100</f>
        <v>0.14967659657371396</v>
      </c>
      <c r="G11" s="11"/>
      <c r="H11" s="11"/>
      <c r="I11" s="11"/>
      <c r="J11" s="11"/>
    </row>
    <row r="12" spans="1:10" s="2" customFormat="1" ht="15" x14ac:dyDescent="0.25">
      <c r="B12" s="12"/>
    </row>
    <row r="13" spans="1:10" s="2" customFormat="1" ht="15" x14ac:dyDescent="0.25"/>
    <row r="14" spans="1:10" s="2" customFormat="1" ht="15" x14ac:dyDescent="0.25">
      <c r="B14" s="13" t="s">
        <v>9</v>
      </c>
      <c r="C14" s="13"/>
      <c r="D14" s="13"/>
      <c r="E14" s="13"/>
      <c r="F14" s="13"/>
    </row>
    <row r="15" spans="1:10" s="2" customFormat="1" ht="15" x14ac:dyDescent="0.25">
      <c r="E15" s="14"/>
    </row>
    <row r="16" spans="1:10" s="2" customFormat="1" ht="15" x14ac:dyDescent="0.25">
      <c r="B16" s="15" t="s">
        <v>10</v>
      </c>
      <c r="C16" s="16" t="s">
        <v>10</v>
      </c>
      <c r="D16" s="17" t="s">
        <v>10</v>
      </c>
      <c r="E16" s="14"/>
    </row>
    <row r="17" spans="2:10" s="2" customFormat="1" ht="15" x14ac:dyDescent="0.25">
      <c r="B17" s="46" t="s">
        <v>11</v>
      </c>
      <c r="C17" s="47"/>
      <c r="D17" s="44" t="s">
        <v>10</v>
      </c>
      <c r="E17" s="14"/>
      <c r="J17" s="14"/>
    </row>
    <row r="18" spans="2:10" s="2" customFormat="1" ht="15" x14ac:dyDescent="0.25">
      <c r="B18" s="44"/>
      <c r="C18" s="18"/>
      <c r="D18" s="44"/>
      <c r="E18" s="14"/>
    </row>
    <row r="19" spans="2:10" s="2" customFormat="1" ht="15" x14ac:dyDescent="0.25">
      <c r="B19" s="44" t="s">
        <v>12</v>
      </c>
      <c r="C19" s="19">
        <v>7.0000000000000007E-2</v>
      </c>
      <c r="D19" s="44" t="s">
        <v>10</v>
      </c>
    </row>
    <row r="20" spans="2:10" s="2" customFormat="1" ht="15" x14ac:dyDescent="0.25">
      <c r="B20" s="44" t="s">
        <v>13</v>
      </c>
      <c r="C20" s="19">
        <v>5.0000000000000001E-3</v>
      </c>
      <c r="D20" s="44" t="s">
        <v>10</v>
      </c>
    </row>
    <row r="21" spans="2:10" s="2" customFormat="1" ht="15" x14ac:dyDescent="0.25">
      <c r="B21" s="44" t="s">
        <v>14</v>
      </c>
      <c r="C21" s="19">
        <v>5.0000000000000001E-3</v>
      </c>
      <c r="D21" s="44" t="s">
        <v>10</v>
      </c>
    </row>
    <row r="22" spans="2:10" s="2" customFormat="1" ht="15" x14ac:dyDescent="0.25">
      <c r="B22" s="44" t="s">
        <v>15</v>
      </c>
      <c r="C22" s="19">
        <v>2.9520000000000002E-3</v>
      </c>
      <c r="D22" s="44" t="s">
        <v>10</v>
      </c>
    </row>
    <row r="23" spans="2:10" s="2" customFormat="1" ht="15" x14ac:dyDescent="0.25">
      <c r="B23" s="44" t="s">
        <v>16</v>
      </c>
      <c r="C23" s="19">
        <v>1.1249999999999999E-3</v>
      </c>
      <c r="D23" s="44" t="s">
        <v>10</v>
      </c>
    </row>
    <row r="24" spans="2:10" s="2" customFormat="1" ht="15" x14ac:dyDescent="0.25">
      <c r="B24" s="44" t="s">
        <v>17</v>
      </c>
      <c r="C24" s="19">
        <v>4.4999999999999997E-3</v>
      </c>
      <c r="D24" s="44" t="s">
        <v>10</v>
      </c>
    </row>
    <row r="25" spans="2:10" s="2" customFormat="1" ht="15" x14ac:dyDescent="0.25">
      <c r="B25" s="44" t="s">
        <v>18</v>
      </c>
      <c r="C25" s="19">
        <v>0.04</v>
      </c>
      <c r="D25" s="44" t="s">
        <v>10</v>
      </c>
    </row>
    <row r="26" spans="2:10" s="2" customFormat="1" ht="15" x14ac:dyDescent="0.25">
      <c r="B26" s="20" t="s">
        <v>19</v>
      </c>
      <c r="C26" s="21"/>
      <c r="D26" s="44" t="s">
        <v>10</v>
      </c>
    </row>
    <row r="27" spans="2:10" s="2" customFormat="1" ht="15" x14ac:dyDescent="0.25"/>
    <row r="28" spans="2:10" s="2" customFormat="1" ht="15" x14ac:dyDescent="0.25">
      <c r="H28" s="2" t="s">
        <v>0</v>
      </c>
    </row>
    <row r="29" spans="2:10" s="2" customFormat="1" ht="15" x14ac:dyDescent="0.25">
      <c r="B29" s="22" t="s">
        <v>20</v>
      </c>
      <c r="C29" s="4"/>
      <c r="D29" s="4"/>
      <c r="E29" s="4"/>
      <c r="F29" s="4"/>
      <c r="G29" s="4"/>
      <c r="H29" s="4"/>
      <c r="I29" s="4"/>
    </row>
    <row r="30" spans="2:10" s="2" customFormat="1" ht="15" x14ac:dyDescent="0.25"/>
    <row r="31" spans="2:10" s="2" customFormat="1" ht="15" x14ac:dyDescent="0.25">
      <c r="B31" s="23"/>
      <c r="C31" s="24"/>
      <c r="D31" s="7"/>
      <c r="E31" s="7"/>
      <c r="F31" s="7"/>
      <c r="G31" s="7"/>
      <c r="H31" s="7"/>
      <c r="I31" s="7"/>
      <c r="J31" s="7"/>
    </row>
    <row r="32" spans="2:10" s="2" customFormat="1" ht="15" x14ac:dyDescent="0.25">
      <c r="B32" s="8" t="s">
        <v>2</v>
      </c>
      <c r="C32" s="6"/>
      <c r="D32" s="9" t="s">
        <v>37</v>
      </c>
      <c r="E32" s="9" t="s">
        <v>38</v>
      </c>
      <c r="F32" s="9" t="s">
        <v>39</v>
      </c>
      <c r="G32" s="9" t="s">
        <v>40</v>
      </c>
      <c r="H32" s="9" t="s">
        <v>41</v>
      </c>
      <c r="I32" s="9" t="s">
        <v>42</v>
      </c>
      <c r="J32" s="9" t="s">
        <v>43</v>
      </c>
    </row>
    <row r="33" spans="2:32" s="2" customFormat="1" ht="15" customHeight="1" x14ac:dyDescent="0.25">
      <c r="B33" s="8" t="s">
        <v>21</v>
      </c>
      <c r="C33" s="25"/>
      <c r="D33" s="26" t="s">
        <v>29</v>
      </c>
      <c r="E33" s="26"/>
      <c r="F33" s="26"/>
      <c r="G33" s="26"/>
      <c r="H33" s="26"/>
      <c r="I33" s="26"/>
      <c r="J33" s="26"/>
    </row>
    <row r="34" spans="2:32" s="2" customFormat="1" ht="15" customHeight="1" x14ac:dyDescent="0.25">
      <c r="B34" s="8" t="s">
        <v>23</v>
      </c>
      <c r="C34" s="6"/>
      <c r="D34" s="27">
        <v>338471</v>
      </c>
      <c r="E34" s="10">
        <f>+F34-D34</f>
        <v>305403</v>
      </c>
      <c r="F34" s="27">
        <v>643874</v>
      </c>
      <c r="G34" s="10"/>
      <c r="H34" s="27"/>
      <c r="I34" s="10"/>
      <c r="J34" s="27"/>
    </row>
    <row r="35" spans="2:32" s="2" customFormat="1" ht="15" customHeight="1" x14ac:dyDescent="0.25">
      <c r="B35" s="8" t="s">
        <v>24</v>
      </c>
      <c r="C35" s="6"/>
      <c r="D35" s="26"/>
      <c r="E35" s="10"/>
      <c r="F35" s="27"/>
      <c r="G35" s="27"/>
      <c r="H35" s="26"/>
      <c r="I35" s="27"/>
      <c r="J35" s="26"/>
    </row>
    <row r="36" spans="2:32" s="2" customFormat="1" ht="15" customHeight="1" x14ac:dyDescent="0.25">
      <c r="B36" s="8" t="s">
        <v>23</v>
      </c>
      <c r="C36" s="6"/>
      <c r="D36" s="26"/>
      <c r="E36" s="10"/>
      <c r="F36" s="26"/>
      <c r="G36" s="26"/>
      <c r="H36" s="26"/>
      <c r="I36" s="26"/>
      <c r="J36" s="26"/>
    </row>
    <row r="37" spans="2:32" s="2" customFormat="1" ht="15" customHeight="1" x14ac:dyDescent="0.25">
      <c r="B37" s="8" t="s">
        <v>25</v>
      </c>
      <c r="C37" s="6"/>
      <c r="D37" s="26" t="s">
        <v>22</v>
      </c>
      <c r="E37" s="26" t="s">
        <v>22</v>
      </c>
      <c r="F37" s="26" t="s">
        <v>22</v>
      </c>
      <c r="G37" s="26"/>
      <c r="H37" s="26"/>
      <c r="I37" s="26"/>
      <c r="J37" s="26"/>
    </row>
    <row r="38" spans="2:32" s="2" customFormat="1" ht="15" customHeight="1" x14ac:dyDescent="0.25">
      <c r="B38" s="8" t="s">
        <v>23</v>
      </c>
      <c r="C38" s="6"/>
      <c r="D38" s="10">
        <v>5635</v>
      </c>
      <c r="E38" s="10">
        <f>+F38-D38</f>
        <v>5634</v>
      </c>
      <c r="F38" s="10">
        <v>11269</v>
      </c>
      <c r="G38" s="10"/>
      <c r="H38" s="27"/>
      <c r="I38" s="10"/>
      <c r="J38" s="27"/>
    </row>
    <row r="39" spans="2:32" s="2" customFormat="1" ht="15" customHeight="1" x14ac:dyDescent="0.25">
      <c r="B39" s="8" t="s">
        <v>26</v>
      </c>
      <c r="C39" s="6"/>
      <c r="D39" s="26"/>
      <c r="E39" s="26"/>
      <c r="F39" s="26"/>
      <c r="G39" s="26"/>
      <c r="H39" s="26"/>
      <c r="I39" s="26"/>
      <c r="J39" s="26"/>
    </row>
    <row r="40" spans="2:32" s="2" customFormat="1" ht="15" customHeight="1" x14ac:dyDescent="0.25">
      <c r="B40" s="8" t="s">
        <v>23</v>
      </c>
      <c r="C40" s="6"/>
      <c r="D40" s="10"/>
      <c r="E40" s="27"/>
      <c r="F40" s="10"/>
      <c r="G40" s="27"/>
      <c r="H40" s="27"/>
      <c r="I40" s="27"/>
      <c r="J40" s="27"/>
    </row>
    <row r="41" spans="2:32" s="2" customFormat="1" ht="15" customHeight="1" x14ac:dyDescent="0.25">
      <c r="B41" s="28" t="s">
        <v>7</v>
      </c>
      <c r="C41" s="24"/>
      <c r="D41" s="10">
        <v>240623116</v>
      </c>
      <c r="E41" s="10">
        <v>217150747.78419355</v>
      </c>
      <c r="F41" s="10">
        <v>229073220.42904755</v>
      </c>
      <c r="G41" s="10"/>
      <c r="H41" s="10"/>
      <c r="I41" s="10"/>
      <c r="J41" s="10"/>
    </row>
    <row r="42" spans="2:32" s="2" customFormat="1" ht="15" customHeight="1" x14ac:dyDescent="0.25">
      <c r="B42" s="28" t="s">
        <v>27</v>
      </c>
      <c r="C42" s="29"/>
      <c r="D42" s="30"/>
      <c r="E42" s="29"/>
      <c r="F42" s="30"/>
      <c r="G42" s="29"/>
      <c r="H42" s="30"/>
      <c r="I42" s="29"/>
      <c r="J42" s="41"/>
    </row>
    <row r="43" spans="2:32" s="2" customFormat="1" ht="15" customHeight="1" x14ac:dyDescent="0.25">
      <c r="B43" s="31" t="s">
        <v>28</v>
      </c>
      <c r="C43" s="32"/>
      <c r="D43" s="33">
        <f>(+D34+D38+D40)/D41*100</f>
        <v>0.14300621059200314</v>
      </c>
      <c r="E43" s="33">
        <f t="shared" ref="E43:F43" si="2">(+E34+E38+E40)/E41*100</f>
        <v>0.14323551872320123</v>
      </c>
      <c r="F43" s="33">
        <f t="shared" si="2"/>
        <v>0.28599720158163228</v>
      </c>
      <c r="G43" s="33"/>
      <c r="H43" s="33"/>
      <c r="I43" s="33"/>
      <c r="J43" s="33"/>
    </row>
    <row r="44" spans="2:32" s="2" customFormat="1" ht="15" customHeight="1" x14ac:dyDescent="0.25"/>
    <row r="45" spans="2:32" s="2" customFormat="1" ht="15" customHeight="1" x14ac:dyDescent="0.25">
      <c r="E45" s="14"/>
    </row>
    <row r="46" spans="2:32" x14ac:dyDescent="0.25">
      <c r="B46" s="34"/>
      <c r="C46" s="35"/>
      <c r="D46" s="36"/>
      <c r="E46" s="35"/>
      <c r="F46" s="36"/>
      <c r="G46" s="37"/>
      <c r="H46" s="37"/>
      <c r="I46" s="37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</row>
    <row r="47" spans="2:32" x14ac:dyDescent="0.25">
      <c r="B47" s="38"/>
      <c r="D47" s="36"/>
      <c r="F47" s="39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</row>
  </sheetData>
  <mergeCells count="1">
    <mergeCell ref="B17:C17"/>
  </mergeCells>
  <pageMargins left="0.70866141732283472" right="0.70866141732283472" top="0.74803149606299213" bottom="0.74803149606299213" header="0.31496062992125984" footer="0.31496062992125984"/>
  <pageSetup paperSize="9" scale="73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47"/>
  <sheetViews>
    <sheetView tabSelected="1" workbookViewId="0">
      <selection activeCell="E18" sqref="E18"/>
    </sheetView>
  </sheetViews>
  <sheetFormatPr defaultRowHeight="15.75" x14ac:dyDescent="0.25"/>
  <cols>
    <col min="1" max="1" width="5.42578125" style="1" customWidth="1"/>
    <col min="2" max="2" width="40.85546875" style="1" customWidth="1"/>
    <col min="3" max="3" width="19.42578125" style="1" customWidth="1"/>
    <col min="4" max="6" width="32.28515625" style="1" customWidth="1"/>
    <col min="7" max="7" width="39.5703125" style="1" customWidth="1"/>
    <col min="8" max="10" width="32.28515625" style="1" customWidth="1"/>
    <col min="11" max="11" width="9.140625" style="1"/>
    <col min="12" max="12" width="11" style="1" bestFit="1" customWidth="1"/>
    <col min="13" max="14" width="9.140625" style="1"/>
    <col min="15" max="15" width="12" style="1" bestFit="1" customWidth="1"/>
    <col min="16" max="16384" width="9.140625" style="1"/>
  </cols>
  <sheetData>
    <row r="1" spans="1:10" x14ac:dyDescent="0.25">
      <c r="A1" s="1" t="s">
        <v>0</v>
      </c>
    </row>
    <row r="2" spans="1:10" s="2" customFormat="1" ht="15" x14ac:dyDescent="0.25">
      <c r="B2" s="3" t="s">
        <v>1</v>
      </c>
      <c r="C2" s="4"/>
      <c r="D2" s="4"/>
      <c r="E2" s="4"/>
      <c r="F2" s="4"/>
      <c r="G2" s="4"/>
      <c r="H2" s="4"/>
      <c r="I2" s="4"/>
    </row>
    <row r="3" spans="1:10" s="2" customFormat="1" ht="15" x14ac:dyDescent="0.25"/>
    <row r="4" spans="1:10" s="2" customFormat="1" ht="15" x14ac:dyDescent="0.25">
      <c r="B4" s="5"/>
      <c r="C4" s="6"/>
      <c r="D4" s="7"/>
      <c r="E4" s="7"/>
      <c r="F4" s="7"/>
      <c r="G4" s="7"/>
      <c r="H4" s="7"/>
      <c r="I4" s="7"/>
      <c r="J4" s="7"/>
    </row>
    <row r="5" spans="1:10" s="2" customFormat="1" ht="15" x14ac:dyDescent="0.25">
      <c r="B5" s="8" t="s">
        <v>2</v>
      </c>
      <c r="C5" s="6"/>
      <c r="D5" s="9" t="s">
        <v>37</v>
      </c>
      <c r="E5" s="9" t="s">
        <v>38</v>
      </c>
      <c r="F5" s="9" t="s">
        <v>39</v>
      </c>
      <c r="G5" s="9" t="s">
        <v>40</v>
      </c>
      <c r="H5" s="9" t="s">
        <v>41</v>
      </c>
      <c r="I5" s="9" t="s">
        <v>42</v>
      </c>
      <c r="J5" s="9" t="s">
        <v>43</v>
      </c>
    </row>
    <row r="6" spans="1:10" s="2" customFormat="1" ht="15" x14ac:dyDescent="0.25">
      <c r="B6" s="8" t="s">
        <v>3</v>
      </c>
      <c r="C6" s="6"/>
      <c r="D6" s="10">
        <v>105584</v>
      </c>
      <c r="E6" s="10">
        <f>+F6-D6</f>
        <v>20454</v>
      </c>
      <c r="F6" s="10">
        <v>126038</v>
      </c>
      <c r="G6" s="10">
        <f>+H6-F6</f>
        <v>35377</v>
      </c>
      <c r="H6" s="10">
        <v>161415</v>
      </c>
      <c r="I6" s="10">
        <f>+J6-H6</f>
        <v>34240</v>
      </c>
      <c r="J6" s="10">
        <v>195655</v>
      </c>
    </row>
    <row r="7" spans="1:10" s="2" customFormat="1" ht="15" x14ac:dyDescent="0.25">
      <c r="B7" s="8" t="s">
        <v>4</v>
      </c>
      <c r="C7" s="6"/>
      <c r="D7" s="10">
        <v>81</v>
      </c>
      <c r="E7" s="10">
        <f t="shared" ref="E7:I9" si="0">+F7-D7</f>
        <v>559</v>
      </c>
      <c r="F7" s="10">
        <v>640</v>
      </c>
      <c r="G7" s="10">
        <f t="shared" si="0"/>
        <v>1313</v>
      </c>
      <c r="H7" s="10">
        <v>1953</v>
      </c>
      <c r="I7" s="10">
        <f t="shared" si="0"/>
        <v>0</v>
      </c>
      <c r="J7" s="10">
        <v>1953</v>
      </c>
    </row>
    <row r="8" spans="1:10" s="2" customFormat="1" ht="15" x14ac:dyDescent="0.25">
      <c r="B8" s="8" t="s">
        <v>5</v>
      </c>
      <c r="C8" s="6"/>
      <c r="D8" s="10">
        <v>146715</v>
      </c>
      <c r="E8" s="10">
        <f t="shared" si="0"/>
        <v>69476</v>
      </c>
      <c r="F8" s="10">
        <v>216191</v>
      </c>
      <c r="G8" s="10">
        <f t="shared" si="0"/>
        <v>73618</v>
      </c>
      <c r="H8" s="10">
        <v>289809</v>
      </c>
      <c r="I8" s="10">
        <f t="shared" si="0"/>
        <v>124479</v>
      </c>
      <c r="J8" s="10">
        <v>414288</v>
      </c>
    </row>
    <row r="9" spans="1:10" s="2" customFormat="1" ht="15" x14ac:dyDescent="0.25">
      <c r="B9" s="8" t="s">
        <v>6</v>
      </c>
      <c r="C9" s="6"/>
      <c r="D9" s="10">
        <f>+D6+D7+D8</f>
        <v>252380</v>
      </c>
      <c r="E9" s="10">
        <f t="shared" si="0"/>
        <v>90489</v>
      </c>
      <c r="F9" s="10">
        <f>+F6+F7+F8</f>
        <v>342869</v>
      </c>
      <c r="G9" s="10">
        <f t="shared" si="0"/>
        <v>110308</v>
      </c>
      <c r="H9" s="10">
        <f>+H6+H7+H8</f>
        <v>453177</v>
      </c>
      <c r="I9" s="10">
        <f t="shared" si="0"/>
        <v>158719</v>
      </c>
      <c r="J9" s="10">
        <f>+J6+J7+J8</f>
        <v>611896</v>
      </c>
    </row>
    <row r="10" spans="1:10" s="2" customFormat="1" ht="15" x14ac:dyDescent="0.25">
      <c r="B10" s="8" t="s">
        <v>7</v>
      </c>
      <c r="C10" s="6"/>
      <c r="D10" s="10">
        <v>240623116</v>
      </c>
      <c r="E10" s="10">
        <v>217150747.78419355</v>
      </c>
      <c r="F10" s="10">
        <v>229073220.42904755</v>
      </c>
      <c r="G10" s="10">
        <v>219636074</v>
      </c>
      <c r="H10" s="10">
        <v>226028980</v>
      </c>
      <c r="I10" s="10">
        <v>234882602</v>
      </c>
      <c r="J10" s="10">
        <v>228321750</v>
      </c>
    </row>
    <row r="11" spans="1:10" s="2" customFormat="1" ht="15" x14ac:dyDescent="0.25">
      <c r="B11" s="8" t="s">
        <v>8</v>
      </c>
      <c r="C11" s="6"/>
      <c r="D11" s="11">
        <f t="shared" ref="D11:G11" si="1">+D9/D10*100</f>
        <v>0.10488601602183557</v>
      </c>
      <c r="E11" s="11">
        <f t="shared" si="1"/>
        <v>4.1671051526807924E-2</v>
      </c>
      <c r="F11" s="11">
        <f>+F9/F10*100</f>
        <v>0.14967659657371396</v>
      </c>
      <c r="G11" s="11">
        <f t="shared" si="1"/>
        <v>5.02230794746404E-2</v>
      </c>
      <c r="H11" s="11">
        <f>+H9/H10*100</f>
        <v>0.20049508695743351</v>
      </c>
      <c r="I11" s="11">
        <f>+I9/I10*100</f>
        <v>6.7573757548888183E-2</v>
      </c>
      <c r="J11" s="11">
        <f>+J9/J10*100</f>
        <v>0.26799724511571937</v>
      </c>
    </row>
    <row r="12" spans="1:10" s="2" customFormat="1" ht="15" x14ac:dyDescent="0.25">
      <c r="B12" s="12"/>
    </row>
    <row r="13" spans="1:10" s="2" customFormat="1" ht="15" x14ac:dyDescent="0.25"/>
    <row r="14" spans="1:10" s="2" customFormat="1" ht="15" x14ac:dyDescent="0.25">
      <c r="B14" s="13" t="s">
        <v>9</v>
      </c>
      <c r="C14" s="13"/>
      <c r="D14" s="13"/>
      <c r="E14" s="13"/>
      <c r="F14" s="13"/>
    </row>
    <row r="15" spans="1:10" s="2" customFormat="1" ht="15" x14ac:dyDescent="0.25">
      <c r="E15" s="14"/>
    </row>
    <row r="16" spans="1:10" s="2" customFormat="1" ht="15" x14ac:dyDescent="0.25">
      <c r="B16" s="15" t="s">
        <v>10</v>
      </c>
      <c r="C16" s="16" t="s">
        <v>10</v>
      </c>
      <c r="D16" s="17" t="s">
        <v>10</v>
      </c>
      <c r="E16" s="14"/>
    </row>
    <row r="17" spans="2:10" s="2" customFormat="1" ht="15" x14ac:dyDescent="0.25">
      <c r="B17" s="46" t="s">
        <v>11</v>
      </c>
      <c r="C17" s="47"/>
      <c r="D17" s="45" t="s">
        <v>10</v>
      </c>
      <c r="E17" s="14"/>
      <c r="J17" s="14"/>
    </row>
    <row r="18" spans="2:10" s="2" customFormat="1" ht="15" x14ac:dyDescent="0.25">
      <c r="B18" s="45"/>
      <c r="C18" s="18"/>
      <c r="D18" s="45"/>
      <c r="E18" s="14"/>
    </row>
    <row r="19" spans="2:10" s="2" customFormat="1" ht="15" x14ac:dyDescent="0.25">
      <c r="B19" s="45" t="s">
        <v>12</v>
      </c>
      <c r="C19" s="19">
        <v>7.0000000000000007E-2</v>
      </c>
      <c r="D19" s="45" t="s">
        <v>10</v>
      </c>
    </row>
    <row r="20" spans="2:10" s="2" customFormat="1" ht="15" x14ac:dyDescent="0.25">
      <c r="B20" s="45" t="s">
        <v>13</v>
      </c>
      <c r="C20" s="19">
        <v>5.0000000000000001E-3</v>
      </c>
      <c r="D20" s="45" t="s">
        <v>10</v>
      </c>
    </row>
    <row r="21" spans="2:10" s="2" customFormat="1" ht="15" x14ac:dyDescent="0.25">
      <c r="B21" s="45" t="s">
        <v>14</v>
      </c>
      <c r="C21" s="19">
        <v>5.0000000000000001E-3</v>
      </c>
      <c r="D21" s="45" t="s">
        <v>10</v>
      </c>
    </row>
    <row r="22" spans="2:10" s="2" customFormat="1" ht="15" x14ac:dyDescent="0.25">
      <c r="B22" s="45" t="s">
        <v>15</v>
      </c>
      <c r="C22" s="19">
        <v>2.9520000000000002E-3</v>
      </c>
      <c r="D22" s="45" t="s">
        <v>10</v>
      </c>
    </row>
    <row r="23" spans="2:10" s="2" customFormat="1" ht="15" x14ac:dyDescent="0.25">
      <c r="B23" s="45" t="s">
        <v>16</v>
      </c>
      <c r="C23" s="19">
        <v>1.1249999999999999E-3</v>
      </c>
      <c r="D23" s="45" t="s">
        <v>10</v>
      </c>
    </row>
    <row r="24" spans="2:10" s="2" customFormat="1" ht="15" x14ac:dyDescent="0.25">
      <c r="B24" s="45" t="s">
        <v>17</v>
      </c>
      <c r="C24" s="19">
        <v>4.4999999999999997E-3</v>
      </c>
      <c r="D24" s="45" t="s">
        <v>10</v>
      </c>
    </row>
    <row r="25" spans="2:10" s="2" customFormat="1" ht="15" x14ac:dyDescent="0.25">
      <c r="B25" s="45" t="s">
        <v>18</v>
      </c>
      <c r="C25" s="19">
        <v>0.04</v>
      </c>
      <c r="D25" s="45" t="s">
        <v>10</v>
      </c>
    </row>
    <row r="26" spans="2:10" s="2" customFormat="1" ht="15" x14ac:dyDescent="0.25">
      <c r="B26" s="20" t="s">
        <v>19</v>
      </c>
      <c r="C26" s="21"/>
      <c r="D26" s="45" t="s">
        <v>10</v>
      </c>
    </row>
    <row r="27" spans="2:10" s="2" customFormat="1" ht="15" x14ac:dyDescent="0.25"/>
    <row r="28" spans="2:10" s="2" customFormat="1" ht="15" x14ac:dyDescent="0.25">
      <c r="H28" s="2" t="s">
        <v>0</v>
      </c>
    </row>
    <row r="29" spans="2:10" s="2" customFormat="1" ht="15" x14ac:dyDescent="0.25">
      <c r="B29" s="22" t="s">
        <v>20</v>
      </c>
      <c r="C29" s="4"/>
      <c r="D29" s="4"/>
      <c r="E29" s="4"/>
      <c r="F29" s="4"/>
      <c r="G29" s="4"/>
      <c r="H29" s="4"/>
      <c r="I29" s="4"/>
    </row>
    <row r="30" spans="2:10" s="2" customFormat="1" ht="15" x14ac:dyDescent="0.25"/>
    <row r="31" spans="2:10" s="2" customFormat="1" ht="15" x14ac:dyDescent="0.25">
      <c r="B31" s="23"/>
      <c r="C31" s="24"/>
      <c r="D31" s="7"/>
      <c r="E31" s="7"/>
      <c r="F31" s="7"/>
      <c r="G31" s="7"/>
      <c r="H31" s="7"/>
      <c r="I31" s="7"/>
      <c r="J31" s="7"/>
    </row>
    <row r="32" spans="2:10" s="2" customFormat="1" ht="15" x14ac:dyDescent="0.25">
      <c r="B32" s="8" t="s">
        <v>2</v>
      </c>
      <c r="C32" s="6"/>
      <c r="D32" s="9" t="s">
        <v>37</v>
      </c>
      <c r="E32" s="9" t="s">
        <v>38</v>
      </c>
      <c r="F32" s="9" t="s">
        <v>39</v>
      </c>
      <c r="G32" s="9" t="s">
        <v>40</v>
      </c>
      <c r="H32" s="9" t="s">
        <v>41</v>
      </c>
      <c r="I32" s="9" t="s">
        <v>42</v>
      </c>
      <c r="J32" s="9" t="s">
        <v>43</v>
      </c>
    </row>
    <row r="33" spans="2:32" s="2" customFormat="1" ht="15" customHeight="1" x14ac:dyDescent="0.25">
      <c r="B33" s="8" t="s">
        <v>21</v>
      </c>
      <c r="C33" s="25"/>
      <c r="D33" s="26" t="s">
        <v>29</v>
      </c>
      <c r="E33" s="26" t="s">
        <v>29</v>
      </c>
      <c r="F33" s="26" t="s">
        <v>29</v>
      </c>
      <c r="G33" s="26" t="s">
        <v>29</v>
      </c>
      <c r="H33" s="26" t="s">
        <v>29</v>
      </c>
      <c r="I33" s="26" t="s">
        <v>29</v>
      </c>
      <c r="J33" s="26" t="s">
        <v>29</v>
      </c>
    </row>
    <row r="34" spans="2:32" s="2" customFormat="1" ht="15" customHeight="1" x14ac:dyDescent="0.25">
      <c r="B34" s="8" t="s">
        <v>23</v>
      </c>
      <c r="C34" s="6"/>
      <c r="D34" s="27">
        <v>338471</v>
      </c>
      <c r="E34" s="10">
        <f>+F34-D34</f>
        <v>305403</v>
      </c>
      <c r="F34" s="27">
        <v>643874</v>
      </c>
      <c r="G34" s="10">
        <f>+H34-F34</f>
        <v>308664</v>
      </c>
      <c r="H34" s="27">
        <v>952538</v>
      </c>
      <c r="I34" s="10">
        <f>+J34-H34</f>
        <v>330410</v>
      </c>
      <c r="J34" s="27">
        <v>1282948</v>
      </c>
    </row>
    <row r="35" spans="2:32" s="2" customFormat="1" ht="15" customHeight="1" x14ac:dyDescent="0.25">
      <c r="B35" s="8" t="s">
        <v>24</v>
      </c>
      <c r="C35" s="6"/>
      <c r="D35" s="26"/>
      <c r="E35" s="10"/>
      <c r="F35" s="27"/>
      <c r="G35" s="27"/>
      <c r="H35" s="26"/>
      <c r="I35" s="27"/>
      <c r="J35" s="26"/>
    </row>
    <row r="36" spans="2:32" s="2" customFormat="1" ht="15" customHeight="1" x14ac:dyDescent="0.25">
      <c r="B36" s="8" t="s">
        <v>23</v>
      </c>
      <c r="C36" s="6"/>
      <c r="D36" s="26"/>
      <c r="E36" s="10"/>
      <c r="F36" s="26"/>
      <c r="G36" s="26"/>
      <c r="H36" s="26"/>
      <c r="I36" s="26"/>
      <c r="J36" s="26"/>
    </row>
    <row r="37" spans="2:32" s="2" customFormat="1" ht="15" customHeight="1" x14ac:dyDescent="0.25">
      <c r="B37" s="8" t="s">
        <v>25</v>
      </c>
      <c r="C37" s="6"/>
      <c r="D37" s="26" t="s">
        <v>22</v>
      </c>
      <c r="E37" s="26" t="s">
        <v>22</v>
      </c>
      <c r="F37" s="26" t="s">
        <v>22</v>
      </c>
      <c r="G37" s="26" t="s">
        <v>22</v>
      </c>
      <c r="H37" s="26" t="s">
        <v>22</v>
      </c>
      <c r="I37" s="26" t="s">
        <v>22</v>
      </c>
      <c r="J37" s="26" t="s">
        <v>22</v>
      </c>
    </row>
    <row r="38" spans="2:32" s="2" customFormat="1" ht="15" customHeight="1" x14ac:dyDescent="0.25">
      <c r="B38" s="8" t="s">
        <v>23</v>
      </c>
      <c r="C38" s="6"/>
      <c r="D38" s="10">
        <v>5635</v>
      </c>
      <c r="E38" s="10">
        <f>+F38-D38</f>
        <v>5634</v>
      </c>
      <c r="F38" s="10">
        <v>11269</v>
      </c>
      <c r="G38" s="10">
        <f>+H38-F38</f>
        <v>5635</v>
      </c>
      <c r="H38" s="27">
        <v>16904</v>
      </c>
      <c r="I38" s="10">
        <f>+J38-H38</f>
        <v>8495</v>
      </c>
      <c r="J38" s="27">
        <v>25399</v>
      </c>
    </row>
    <row r="39" spans="2:32" s="2" customFormat="1" ht="15" customHeight="1" x14ac:dyDescent="0.25">
      <c r="B39" s="8" t="s">
        <v>26</v>
      </c>
      <c r="C39" s="6"/>
      <c r="D39" s="26"/>
      <c r="E39" s="26"/>
      <c r="F39" s="26"/>
      <c r="G39" s="26"/>
      <c r="H39" s="26"/>
      <c r="I39" s="26"/>
      <c r="J39" s="26"/>
    </row>
    <row r="40" spans="2:32" s="2" customFormat="1" ht="15" customHeight="1" x14ac:dyDescent="0.25">
      <c r="B40" s="8" t="s">
        <v>23</v>
      </c>
      <c r="C40" s="6"/>
      <c r="D40" s="10"/>
      <c r="E40" s="27"/>
      <c r="F40" s="10"/>
      <c r="G40" s="27"/>
      <c r="H40" s="27"/>
      <c r="I40" s="27"/>
      <c r="J40" s="27"/>
    </row>
    <row r="41" spans="2:32" s="2" customFormat="1" ht="15" customHeight="1" x14ac:dyDescent="0.25">
      <c r="B41" s="28" t="s">
        <v>7</v>
      </c>
      <c r="C41" s="24"/>
      <c r="D41" s="10">
        <v>240623116</v>
      </c>
      <c r="E41" s="10">
        <v>217150747.78419355</v>
      </c>
      <c r="F41" s="10">
        <v>229073220.42904755</v>
      </c>
      <c r="G41" s="10">
        <v>219636074</v>
      </c>
      <c r="H41" s="10">
        <v>226028980</v>
      </c>
      <c r="I41" s="10">
        <v>234882602</v>
      </c>
      <c r="J41" s="10">
        <v>228321750</v>
      </c>
    </row>
    <row r="42" spans="2:32" s="2" customFormat="1" ht="15" customHeight="1" x14ac:dyDescent="0.25">
      <c r="B42" s="28" t="s">
        <v>27</v>
      </c>
      <c r="C42" s="29"/>
      <c r="D42" s="30"/>
      <c r="E42" s="29"/>
      <c r="F42" s="30"/>
      <c r="G42" s="29"/>
      <c r="H42" s="30"/>
      <c r="I42" s="29"/>
      <c r="J42" s="41"/>
    </row>
    <row r="43" spans="2:32" s="2" customFormat="1" ht="15" customHeight="1" x14ac:dyDescent="0.25">
      <c r="B43" s="31" t="s">
        <v>28</v>
      </c>
      <c r="C43" s="32"/>
      <c r="D43" s="33">
        <f>(+D34+D38+D40)/D41*100</f>
        <v>0.14300621059200314</v>
      </c>
      <c r="E43" s="33">
        <f t="shared" ref="E43:J43" si="2">(+E34+E38+E40)/E41*100</f>
        <v>0.14323551872320123</v>
      </c>
      <c r="F43" s="33">
        <f t="shared" si="2"/>
        <v>0.28599720158163228</v>
      </c>
      <c r="G43" s="33">
        <f t="shared" si="2"/>
        <v>0.14309989897196942</v>
      </c>
      <c r="H43" s="33">
        <f t="shared" si="2"/>
        <v>0.42890163907300738</v>
      </c>
      <c r="I43" s="33">
        <f t="shared" si="2"/>
        <v>0.14428697447757327</v>
      </c>
      <c r="J43" s="33">
        <f t="shared" si="2"/>
        <v>0.57302775578761111</v>
      </c>
    </row>
    <row r="44" spans="2:32" s="2" customFormat="1" ht="15" customHeight="1" x14ac:dyDescent="0.25"/>
    <row r="45" spans="2:32" s="2" customFormat="1" ht="15" customHeight="1" x14ac:dyDescent="0.25">
      <c r="E45" s="14"/>
    </row>
    <row r="46" spans="2:32" x14ac:dyDescent="0.25">
      <c r="B46" s="34"/>
      <c r="C46" s="35"/>
      <c r="D46" s="36"/>
      <c r="E46" s="35"/>
      <c r="F46" s="36"/>
      <c r="G46" s="37"/>
      <c r="H46" s="37"/>
      <c r="I46" s="37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</row>
    <row r="47" spans="2:32" x14ac:dyDescent="0.25">
      <c r="B47" s="38"/>
      <c r="D47" s="36"/>
      <c r="F47" s="39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</row>
  </sheetData>
  <mergeCells count="1">
    <mergeCell ref="B17:C17"/>
  </mergeCells>
  <pageMargins left="0.70866141732283472" right="0.70866141732283472" top="0.74803149606299213" bottom="0.74803149606299213" header="0.31496062992125984" footer="0.31496062992125984"/>
  <pageSetup paperSize="9" scale="5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4</vt:i4>
      </vt:variant>
      <vt:variant>
        <vt:lpstr>Adlandırılmış Aralıklar</vt:lpstr>
      </vt:variant>
      <vt:variant>
        <vt:i4>4</vt:i4>
      </vt:variant>
    </vt:vector>
  </HeadingPairs>
  <TitlesOfParts>
    <vt:vector size="8" baseType="lpstr">
      <vt:lpstr>31032016</vt:lpstr>
      <vt:lpstr>31032018</vt:lpstr>
      <vt:lpstr>29062018</vt:lpstr>
      <vt:lpstr>31122018</vt:lpstr>
      <vt:lpstr>'29062018'!Yazdırma_Alanı</vt:lpstr>
      <vt:lpstr>'31032016'!Yazdırma_Alanı</vt:lpstr>
      <vt:lpstr>'31032018'!Yazdırma_Alanı</vt:lpstr>
      <vt:lpstr>'31122018'!Yazdırma_Alanı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Kullanıcı02</cp:lastModifiedBy>
  <cp:lastPrinted>2018-10-11T07:08:13Z</cp:lastPrinted>
  <dcterms:created xsi:type="dcterms:W3CDTF">2013-07-12T08:24:34Z</dcterms:created>
  <dcterms:modified xsi:type="dcterms:W3CDTF">2019-01-18T14:31:15Z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</Properties>
</file>